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24226"/>
  <mc:AlternateContent xmlns:mc="http://schemas.openxmlformats.org/markup-compatibility/2006">
    <mc:Choice Requires="x15">
      <x15ac:absPath xmlns:x15ac="http://schemas.microsoft.com/office/spreadsheetml/2010/11/ac" url="\\hq50a200\public\F\Corporate Finance\Financial Management Team\Sachin\SPS Comparisons\Rates Comparison 2025 vs Revised 2026 - Amended\"/>
    </mc:Choice>
  </mc:AlternateContent>
  <xr:revisionPtr revIDLastSave="0" documentId="8_{C8E26012-1178-40A1-9CF8-86B8C1111A2D}" xr6:coauthVersionLast="47" xr6:coauthVersionMax="47" xr10:uidLastSave="{00000000-0000-0000-0000-000000000000}"/>
  <bookViews>
    <workbookView xWindow="-120" yWindow="-120" windowWidth="19440" windowHeight="14880" firstSheet="3" activeTab="3" xr2:uid="{00000000-000D-0000-FFFF-FFFF00000000}"/>
  </bookViews>
  <sheets>
    <sheet name="2015-16 Proposal" sheetId="2" state="hidden" r:id="rId1"/>
    <sheet name="Final Proposal V1" sheetId="3" state="hidden" r:id="rId2"/>
    <sheet name="Final Proposal - Dist Copy" sheetId="4" state="hidden" r:id="rId3"/>
    <sheet name="2025-26" sheetId="14" r:id="rId4"/>
    <sheet name="2022-23 TBAgreed" sheetId="12" state="hidden" r:id="rId5"/>
    <sheet name="2022-23 Proposal" sheetId="10" state="hidden" r:id="rId6"/>
    <sheet name="2018-19 Proposal" sheetId="5" state="hidden" r:id="rId7"/>
    <sheet name="2019-20 Agreed" sheetId="11" state="hidden" r:id="rId8"/>
    <sheet name="2018-19 Agreed" sheetId="6" state="hidden" r:id="rId9"/>
    <sheet name=" 21-22 Agreed" sheetId="13" state="hidden" r:id="rId10"/>
    <sheet name="Department Contacts" sheetId="7" state="hidden" r:id="rId11"/>
    <sheet name="Fee Reviews Required" sheetId="9" state="hidden" r:id="rId12"/>
  </sheets>
  <externalReferences>
    <externalReference r:id="rId13"/>
  </externalReferences>
  <definedNames>
    <definedName name="_xlnm.Print_Area" localSheetId="8">'2018-19 Agreed'!$A$2:$K$118</definedName>
    <definedName name="_xlnm.Print_Area" localSheetId="6">'2018-19 Proposal'!$A$1:$N$121</definedName>
    <definedName name="_xlnm.Print_Area" localSheetId="5">'2022-23 Proposal'!$A$1:$N$132</definedName>
    <definedName name="_xlnm.Print_Area" localSheetId="2">'Final Proposal - Dist Copy'!$A$2:$K$116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2" l="1"/>
  <c r="G11" i="12"/>
  <c r="G46" i="12"/>
  <c r="G97" i="12"/>
  <c r="G98" i="12"/>
  <c r="G99" i="12"/>
  <c r="G100" i="12"/>
  <c r="G96" i="12"/>
  <c r="G92" i="12"/>
  <c r="G93" i="12"/>
  <c r="G69" i="12"/>
  <c r="G68" i="12"/>
  <c r="G64" i="12"/>
  <c r="G63" i="12"/>
  <c r="G36" i="12"/>
  <c r="G35" i="12"/>
  <c r="I97" i="10"/>
  <c r="K97" i="10" s="1"/>
  <c r="I96" i="10"/>
  <c r="K96" i="10" s="1"/>
  <c r="I95" i="10"/>
  <c r="G82" i="12" s="1"/>
  <c r="I94" i="10"/>
  <c r="K94" i="10" s="1"/>
  <c r="K90" i="10"/>
  <c r="G76" i="12"/>
  <c r="G127" i="10"/>
  <c r="K127" i="10"/>
  <c r="I121" i="10"/>
  <c r="G108" i="12"/>
  <c r="I120" i="10"/>
  <c r="G107" i="12"/>
  <c r="I119" i="10"/>
  <c r="K119" i="10"/>
  <c r="I118" i="10"/>
  <c r="I117" i="10"/>
  <c r="G104" i="12"/>
  <c r="I116" i="10"/>
  <c r="G103" i="12"/>
  <c r="G80" i="12"/>
  <c r="G79" i="12"/>
  <c r="G75" i="12"/>
  <c r="G125" i="10"/>
  <c r="K125" i="10"/>
  <c r="G126" i="10"/>
  <c r="K126" i="10"/>
  <c r="G128" i="10"/>
  <c r="K128" i="10"/>
  <c r="G129" i="10"/>
  <c r="K129" i="10"/>
  <c r="G130" i="10"/>
  <c r="K130" i="10"/>
  <c r="G131" i="10"/>
  <c r="K131" i="10"/>
  <c r="G124" i="10"/>
  <c r="K124" i="10"/>
  <c r="G117" i="10"/>
  <c r="K117" i="10"/>
  <c r="G118" i="10"/>
  <c r="G119" i="10"/>
  <c r="G120" i="10"/>
  <c r="G121" i="10"/>
  <c r="G116" i="10"/>
  <c r="G110" i="10"/>
  <c r="K110" i="10"/>
  <c r="G111" i="10"/>
  <c r="K111" i="10"/>
  <c r="G112" i="10"/>
  <c r="K112" i="10"/>
  <c r="G113" i="10"/>
  <c r="K113" i="10"/>
  <c r="G109" i="10"/>
  <c r="K109" i="10"/>
  <c r="G101" i="10"/>
  <c r="K101" i="10"/>
  <c r="G100" i="10"/>
  <c r="K100" i="10"/>
  <c r="G89" i="10"/>
  <c r="G90" i="10"/>
  <c r="G91" i="10"/>
  <c r="K91" i="10"/>
  <c r="G92" i="10"/>
  <c r="K92" i="10"/>
  <c r="G93" i="10"/>
  <c r="K93" i="10"/>
  <c r="G94" i="10"/>
  <c r="G95" i="10"/>
  <c r="G96" i="10"/>
  <c r="G97" i="10"/>
  <c r="G88" i="10"/>
  <c r="K88" i="10"/>
  <c r="G69" i="10"/>
  <c r="K69" i="10"/>
  <c r="G70" i="10"/>
  <c r="K70" i="10"/>
  <c r="G71" i="10"/>
  <c r="K71" i="10"/>
  <c r="G72" i="10"/>
  <c r="K72" i="10"/>
  <c r="G73" i="10"/>
  <c r="K73" i="10"/>
  <c r="G74" i="10"/>
  <c r="K74" i="10"/>
  <c r="G75" i="10"/>
  <c r="K75" i="10"/>
  <c r="G78" i="10"/>
  <c r="K78" i="10"/>
  <c r="G79" i="10"/>
  <c r="K79" i="10"/>
  <c r="G80" i="10"/>
  <c r="K80" i="10"/>
  <c r="G83" i="10"/>
  <c r="K83" i="10"/>
  <c r="G84" i="10"/>
  <c r="K84" i="10"/>
  <c r="G85" i="10"/>
  <c r="K85" i="10"/>
  <c r="G68" i="10"/>
  <c r="K68" i="10"/>
  <c r="G65" i="10"/>
  <c r="K65" i="10"/>
  <c r="G64" i="10"/>
  <c r="K64" i="10"/>
  <c r="G61" i="10"/>
  <c r="K61" i="10"/>
  <c r="G50" i="10"/>
  <c r="K50" i="10"/>
  <c r="G51" i="10"/>
  <c r="K51" i="10"/>
  <c r="G49" i="10"/>
  <c r="K49" i="10"/>
  <c r="G46" i="10"/>
  <c r="K46" i="10"/>
  <c r="G45" i="10"/>
  <c r="K45" i="10"/>
  <c r="G39" i="10"/>
  <c r="K39" i="10"/>
  <c r="G38" i="10"/>
  <c r="K38" i="10"/>
  <c r="G34" i="10"/>
  <c r="I34" i="10"/>
  <c r="G33" i="10"/>
  <c r="K33" i="10"/>
  <c r="G32" i="10"/>
  <c r="K32" i="10"/>
  <c r="G31" i="10"/>
  <c r="K31" i="10"/>
  <c r="G30" i="10"/>
  <c r="K30" i="10"/>
  <c r="G27" i="10"/>
  <c r="G16" i="10"/>
  <c r="K16" i="10"/>
  <c r="G17" i="10"/>
  <c r="K17" i="10"/>
  <c r="G18" i="10"/>
  <c r="K18" i="10"/>
  <c r="G19" i="10"/>
  <c r="K19" i="10"/>
  <c r="G20" i="10"/>
  <c r="G21" i="10"/>
  <c r="G22" i="10"/>
  <c r="K22" i="10"/>
  <c r="G15" i="10"/>
  <c r="K15" i="10"/>
  <c r="K9" i="9"/>
  <c r="K10" i="9"/>
  <c r="I11" i="9"/>
  <c r="K14" i="9"/>
  <c r="K15" i="9"/>
  <c r="K18" i="9"/>
  <c r="K22" i="9"/>
  <c r="K23" i="9"/>
  <c r="K27" i="9"/>
  <c r="K30" i="9"/>
  <c r="G12" i="12"/>
  <c r="G13" i="12"/>
  <c r="G14" i="12"/>
  <c r="G15" i="12"/>
  <c r="G16" i="12"/>
  <c r="G17" i="12"/>
  <c r="G18" i="12"/>
  <c r="G20" i="12"/>
  <c r="G22" i="12"/>
  <c r="G23" i="12"/>
  <c r="G33" i="12"/>
  <c r="G34" i="12"/>
  <c r="G39" i="12"/>
  <c r="G40" i="12"/>
  <c r="G41" i="12"/>
  <c r="G43" i="12"/>
  <c r="G44" i="12"/>
  <c r="G45" i="12"/>
  <c r="G50" i="12"/>
  <c r="G51" i="12"/>
  <c r="G55" i="12"/>
  <c r="G56" i="12"/>
  <c r="G57" i="12"/>
  <c r="G58" i="12"/>
  <c r="G59" i="12"/>
  <c r="G60" i="12"/>
  <c r="G61" i="12"/>
  <c r="G62" i="12"/>
  <c r="G65" i="12"/>
  <c r="G66" i="12"/>
  <c r="G67" i="12"/>
  <c r="G70" i="12"/>
  <c r="G71" i="12"/>
  <c r="G72" i="12"/>
  <c r="G87" i="12"/>
  <c r="G88" i="12"/>
  <c r="G111" i="12"/>
  <c r="G112" i="12"/>
  <c r="G113" i="12"/>
  <c r="G114" i="12"/>
  <c r="G115" i="12"/>
  <c r="G116" i="12"/>
  <c r="G117" i="12"/>
  <c r="G118" i="12"/>
  <c r="G119" i="12"/>
  <c r="K15" i="5"/>
  <c r="K16" i="5"/>
  <c r="K18" i="5"/>
  <c r="K19" i="5"/>
  <c r="K22" i="5"/>
  <c r="I27" i="5"/>
  <c r="K30" i="5"/>
  <c r="K31" i="5"/>
  <c r="K32" i="5"/>
  <c r="K33" i="5"/>
  <c r="K36" i="5"/>
  <c r="K37" i="5"/>
  <c r="K43" i="5"/>
  <c r="K44" i="5"/>
  <c r="K47" i="5"/>
  <c r="K48" i="5"/>
  <c r="K49" i="5"/>
  <c r="K53" i="5"/>
  <c r="K54" i="5"/>
  <c r="K58" i="5"/>
  <c r="K61" i="5"/>
  <c r="K62" i="5"/>
  <c r="K65" i="5"/>
  <c r="K66" i="5"/>
  <c r="K67" i="5"/>
  <c r="K68" i="5"/>
  <c r="K69" i="5"/>
  <c r="K70" i="5"/>
  <c r="K71" i="5"/>
  <c r="K72" i="5"/>
  <c r="K73" i="5"/>
  <c r="K74" i="5"/>
  <c r="K75" i="5"/>
  <c r="K76" i="5"/>
  <c r="K77" i="5"/>
  <c r="K78" i="5"/>
  <c r="K81" i="5"/>
  <c r="K82" i="5"/>
  <c r="K83" i="5"/>
  <c r="K84" i="5"/>
  <c r="K85" i="5"/>
  <c r="K86" i="5"/>
  <c r="K87" i="5"/>
  <c r="K88" i="5"/>
  <c r="K89" i="5"/>
  <c r="K90" i="5"/>
  <c r="K93" i="5"/>
  <c r="K94" i="5"/>
  <c r="K95" i="5"/>
  <c r="K98" i="5"/>
  <c r="K100" i="5"/>
  <c r="K101" i="5"/>
  <c r="K105" i="5"/>
  <c r="K106" i="5"/>
  <c r="K108" i="5"/>
  <c r="K109" i="5"/>
  <c r="K110" i="5"/>
  <c r="K113" i="5"/>
  <c r="K114" i="5"/>
  <c r="K115" i="5"/>
  <c r="K116" i="5"/>
  <c r="K117" i="5"/>
  <c r="K118" i="5"/>
  <c r="K119" i="5"/>
  <c r="K120" i="5"/>
  <c r="K121" i="5"/>
  <c r="K132" i="10"/>
  <c r="K14" i="3"/>
  <c r="K15" i="3"/>
  <c r="K17" i="3"/>
  <c r="K18" i="3"/>
  <c r="K21" i="3"/>
  <c r="I26" i="3"/>
  <c r="K29" i="3"/>
  <c r="K30" i="3"/>
  <c r="K31" i="3"/>
  <c r="K32" i="3"/>
  <c r="K35" i="3"/>
  <c r="K36" i="3"/>
  <c r="K42" i="3"/>
  <c r="K43" i="3"/>
  <c r="K46" i="3"/>
  <c r="K47" i="3"/>
  <c r="K48" i="3"/>
  <c r="K52" i="3"/>
  <c r="K53" i="3"/>
  <c r="K57" i="3"/>
  <c r="K60" i="3"/>
  <c r="K61" i="3"/>
  <c r="K64" i="3"/>
  <c r="K65" i="3"/>
  <c r="K66" i="3"/>
  <c r="K67" i="3"/>
  <c r="K68" i="3"/>
  <c r="K69" i="3"/>
  <c r="K70" i="3"/>
  <c r="K71" i="3"/>
  <c r="K72" i="3"/>
  <c r="K73" i="3"/>
  <c r="K74" i="3"/>
  <c r="K75" i="3"/>
  <c r="K76" i="3"/>
  <c r="K79" i="3"/>
  <c r="K80" i="3"/>
  <c r="K81" i="3"/>
  <c r="K82" i="3"/>
  <c r="K83" i="3"/>
  <c r="K84" i="3"/>
  <c r="K85" i="3"/>
  <c r="K86" i="3"/>
  <c r="K87" i="3"/>
  <c r="K88" i="3"/>
  <c r="K91" i="3"/>
  <c r="K92" i="3"/>
  <c r="K93" i="3"/>
  <c r="K96" i="3"/>
  <c r="K97" i="3"/>
  <c r="K98" i="3"/>
  <c r="K101" i="3"/>
  <c r="K108" i="3"/>
  <c r="K109" i="3"/>
  <c r="K110" i="3"/>
  <c r="K111" i="3"/>
  <c r="K112" i="3"/>
  <c r="K113" i="3"/>
  <c r="K114" i="3"/>
  <c r="K115" i="3"/>
  <c r="K116" i="3"/>
  <c r="K14" i="2"/>
  <c r="K15" i="2"/>
  <c r="K17" i="2"/>
  <c r="K18" i="2"/>
  <c r="K22" i="2"/>
  <c r="I27" i="2"/>
  <c r="K30" i="2"/>
  <c r="K31" i="2"/>
  <c r="K32" i="2"/>
  <c r="K33" i="2"/>
  <c r="K36" i="2"/>
  <c r="K37" i="2"/>
  <c r="K43" i="2"/>
  <c r="K44" i="2"/>
  <c r="K47" i="2"/>
  <c r="K48" i="2"/>
  <c r="K49" i="2"/>
  <c r="K53" i="2"/>
  <c r="K54" i="2"/>
  <c r="K58" i="2"/>
  <c r="K61" i="2"/>
  <c r="K62" i="2"/>
  <c r="K65" i="2"/>
  <c r="K66" i="2"/>
  <c r="K67" i="2"/>
  <c r="K68" i="2"/>
  <c r="K69" i="2"/>
  <c r="K70" i="2"/>
  <c r="K71" i="2"/>
  <c r="K72" i="2"/>
  <c r="K73" i="2"/>
  <c r="K74" i="2"/>
  <c r="K75" i="2"/>
  <c r="K76" i="2"/>
  <c r="K77" i="2"/>
  <c r="K80" i="2"/>
  <c r="K81" i="2"/>
  <c r="K82" i="2"/>
  <c r="K83" i="2"/>
  <c r="K84" i="2"/>
  <c r="K85" i="2"/>
  <c r="K86" i="2"/>
  <c r="K87" i="2"/>
  <c r="K88" i="2"/>
  <c r="K89" i="2"/>
  <c r="K92" i="2"/>
  <c r="K93" i="2"/>
  <c r="K94" i="2"/>
  <c r="K97" i="2"/>
  <c r="K98" i="2"/>
  <c r="K99" i="2"/>
  <c r="K102" i="2"/>
  <c r="K103" i="2"/>
  <c r="K110" i="2"/>
  <c r="K111" i="2"/>
  <c r="K112" i="2"/>
  <c r="K113" i="2"/>
  <c r="K114" i="2"/>
  <c r="K115" i="2"/>
  <c r="K116" i="2"/>
  <c r="K117" i="2"/>
  <c r="K118" i="2"/>
  <c r="K118" i="10"/>
  <c r="G105" i="12"/>
  <c r="K120" i="10"/>
  <c r="G77" i="12"/>
  <c r="G78" i="12"/>
  <c r="K89" i="10"/>
  <c r="K34" i="10"/>
  <c r="G26" i="12"/>
  <c r="K121" i="10"/>
  <c r="G106" i="12"/>
  <c r="K116" i="10"/>
  <c r="G84" i="12" l="1"/>
  <c r="K95" i="10"/>
  <c r="G83" i="12"/>
  <c r="G8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Danielle</author>
  </authors>
  <commentList>
    <comment ref="I119" authorId="0" shapeId="0" xr:uid="{00000000-0006-0000-0500-000001000000}">
      <text>
        <r>
          <rPr>
            <b/>
            <sz val="9"/>
            <color indexed="81"/>
            <rFont val="Tahoma"/>
            <family val="2"/>
          </rPr>
          <t>Martin Danielle:</t>
        </r>
        <r>
          <rPr>
            <sz val="9"/>
            <color indexed="81"/>
            <rFont val="Tahoma"/>
            <family val="2"/>
          </rPr>
          <t xml:space="preserve">
figures include VAT</t>
        </r>
      </text>
    </comment>
  </commentList>
</comments>
</file>

<file path=xl/sharedStrings.xml><?xml version="1.0" encoding="utf-8"?>
<sst xmlns="http://schemas.openxmlformats.org/spreadsheetml/2006/main" count="2215" uniqueCount="513">
  <si>
    <t>Appendix A - Proposal</t>
  </si>
  <si>
    <t>The Office of The Police &amp; Crime Commissioner for Leicestershire</t>
  </si>
  <si>
    <t>Proposed Fees &amp; Charges 2015/16 - Figures taken from ACPO &amp; the Association of Police and Crime Commissioners</t>
  </si>
  <si>
    <t>(APCCs) Guidelines on Charging for Police Services</t>
  </si>
  <si>
    <t>Leics</t>
  </si>
  <si>
    <t>Guidance</t>
  </si>
  <si>
    <t>Percentage</t>
  </si>
  <si>
    <t>Notes</t>
  </si>
  <si>
    <t xml:space="preserve">Current </t>
  </si>
  <si>
    <t>Proposed</t>
  </si>
  <si>
    <t>Ref.</t>
  </si>
  <si>
    <t>Increase</t>
  </si>
  <si>
    <t>(2012/13)</t>
  </si>
  <si>
    <t>(2014/15)</t>
  </si>
  <si>
    <t>Charges</t>
  </si>
  <si>
    <t>2015-16</t>
  </si>
  <si>
    <t>£</t>
  </si>
  <si>
    <t>Accident Reports</t>
  </si>
  <si>
    <t>Copy of accident report (up to 30 pages)</t>
  </si>
  <si>
    <t>(a)</t>
  </si>
  <si>
    <t>Additional pages for same incident per page</t>
  </si>
  <si>
    <t>(b)</t>
  </si>
  <si>
    <t>Not normally requested separately.</t>
  </si>
  <si>
    <t>Limited particulars (Road Traffic Act details)</t>
  </si>
  <si>
    <t>n/a</t>
  </si>
  <si>
    <t>Not requested separately.</t>
  </si>
  <si>
    <t>Copy of self-reporting / minor accident form</t>
  </si>
  <si>
    <t>(c)</t>
  </si>
  <si>
    <t>Very few requests.</t>
  </si>
  <si>
    <t>Fatals - accident investigation report</t>
  </si>
  <si>
    <t>(d)</t>
  </si>
  <si>
    <t xml:space="preserve">Force charge reflects actual cost. </t>
  </si>
  <si>
    <t>ACPO fee is £394. Hold Rate?</t>
  </si>
  <si>
    <t>Fatals - reconstruction video *</t>
  </si>
  <si>
    <t>by quote</t>
  </si>
  <si>
    <t>(e)</t>
  </si>
  <si>
    <t>ACPO fee is £78.60</t>
  </si>
  <si>
    <t>Copies of photos from collision scene per disc *</t>
  </si>
  <si>
    <t xml:space="preserve">Rate held </t>
  </si>
  <si>
    <t>Not mentioned in ACPO Guidance. REMOVE?</t>
  </si>
  <si>
    <t>Rough data (per page) *</t>
  </si>
  <si>
    <t>(f)</t>
  </si>
  <si>
    <t>Not requested separately. ACPO fee is £26.20 per page</t>
  </si>
  <si>
    <t xml:space="preserve">Copy of scale plan - other than in collision report * </t>
  </si>
  <si>
    <t>(g)</t>
  </si>
  <si>
    <t>Rate held to align with ACPO's</t>
  </si>
  <si>
    <t>ACPO fee is £39.40. Hold Rate?</t>
  </si>
  <si>
    <t>Copy of police vehicle examination report (unless</t>
  </si>
  <si>
    <t>provided as full extract) *</t>
  </si>
  <si>
    <t>(h)</t>
  </si>
  <si>
    <t>By quotation at special duty rates.</t>
  </si>
  <si>
    <t>By quotation at special duty rates. ACPO fee is £65.50</t>
  </si>
  <si>
    <t>Copy of collision reconstruction report (unless</t>
  </si>
  <si>
    <t>(i)</t>
  </si>
  <si>
    <t>* administration charge applies</t>
  </si>
  <si>
    <t>Rate held</t>
  </si>
  <si>
    <t>Review required? ACPO advises on 30% of total cost</t>
  </si>
  <si>
    <t>Copies of photographs</t>
  </si>
  <si>
    <t>Photographs (first photo)</t>
  </si>
  <si>
    <t>(j)</t>
  </si>
  <si>
    <t>Each subsequent photograph</t>
  </si>
  <si>
    <t>(k)</t>
  </si>
  <si>
    <t>Complete disc</t>
  </si>
  <si>
    <t>(l)</t>
  </si>
  <si>
    <t>ACPO fee is £19.30. Hold Rate?</t>
  </si>
  <si>
    <t>Additional albums</t>
  </si>
  <si>
    <t>Not mentioned in APCO Guidance. Hold Rate or remove</t>
  </si>
  <si>
    <t>and charge for each photograph like the first album?</t>
  </si>
  <si>
    <t>Copies of statements other than in booklets</t>
  </si>
  <si>
    <t>per statement - up to 3 pages</t>
  </si>
  <si>
    <t>(m)</t>
  </si>
  <si>
    <t>Not normally requested separately</t>
  </si>
  <si>
    <t>Additional pages (per page)</t>
  </si>
  <si>
    <t>(n)</t>
  </si>
  <si>
    <t xml:space="preserve">Copy of witness statement (witness agrees to </t>
  </si>
  <si>
    <t>disclosure of personal details)</t>
  </si>
  <si>
    <t>Normally incl within std abstract discl</t>
  </si>
  <si>
    <t xml:space="preserve">Copy of witness statement (witness not agreeing to </t>
  </si>
  <si>
    <t>Interview with police officer (per officer)</t>
  </si>
  <si>
    <t>(o)</t>
  </si>
  <si>
    <t>Request for a statement to be written by a police officer</t>
  </si>
  <si>
    <t>(p)</t>
  </si>
  <si>
    <t>Copy of PIC sheets (2nd copy)</t>
  </si>
  <si>
    <t>Copy of interview record (only where prepared during</t>
  </si>
  <si>
    <t>investigation process)</t>
  </si>
  <si>
    <t>(q)</t>
  </si>
  <si>
    <t>Copies of video tapes (provision for CJS)</t>
  </si>
  <si>
    <t>(r)</t>
  </si>
  <si>
    <t xml:space="preserve">Rate held to align with ACPO's. </t>
  </si>
  <si>
    <t>ACPO fee is £78.60. Hold Rate?</t>
  </si>
  <si>
    <t>Copies of audio tapes (provision for CJS)</t>
  </si>
  <si>
    <t>(s)</t>
  </si>
  <si>
    <t>Cancellation charges</t>
  </si>
  <si>
    <t>If request is cancelled prior to search</t>
  </si>
  <si>
    <t>Refund</t>
  </si>
  <si>
    <t>Cancellation Fees removed from Fees &amp; Charges Doc.</t>
  </si>
  <si>
    <t>If search is made prior to cancellation</t>
  </si>
  <si>
    <t>(t)</t>
  </si>
  <si>
    <t xml:space="preserve">Not normally applicable </t>
  </si>
  <si>
    <t xml:space="preserve">Instead replaced by footnote advising on when to </t>
  </si>
  <si>
    <t>If search is made and documents ready for dispatch</t>
  </si>
  <si>
    <t>(u)</t>
  </si>
  <si>
    <t>charge and when not. Suggest using 2014/15 Rate if</t>
  </si>
  <si>
    <t>Abortive search</t>
  </si>
  <si>
    <t>searches are carried out and cancelled?</t>
  </si>
  <si>
    <t>Other Charges</t>
  </si>
  <si>
    <t>File retention beyond destruction date (per annum)</t>
  </si>
  <si>
    <t>Not mentioned in APCO Guidance. Hold Rate?</t>
  </si>
  <si>
    <t>Fingerprinting fees</t>
  </si>
  <si>
    <t>One set</t>
  </si>
  <si>
    <t>(v)</t>
  </si>
  <si>
    <t>Additional sets thereafter (each)</t>
  </si>
  <si>
    <t>(w)</t>
  </si>
  <si>
    <t>Certificates</t>
  </si>
  <si>
    <t>Firearms certificate issue</t>
  </si>
  <si>
    <t>(x)</t>
  </si>
  <si>
    <t>All firearms related certificates are set</t>
  </si>
  <si>
    <t>No Change in Rates as per ACPO Guidance</t>
  </si>
  <si>
    <t xml:space="preserve">Firearms certificate renewal </t>
  </si>
  <si>
    <t>by statute and are unchanged for now</t>
  </si>
  <si>
    <t>(April 2014 release). Some rates have reduced / increased</t>
  </si>
  <si>
    <t>Firearms certificate replacement</t>
  </si>
  <si>
    <t xml:space="preserve">but the Home Office is currently   </t>
  </si>
  <si>
    <t xml:space="preserve">significantly. </t>
  </si>
  <si>
    <t>Shotgun certificate issue</t>
  </si>
  <si>
    <t>reviewing the process.</t>
  </si>
  <si>
    <t xml:space="preserve">Shotgun certificate renewal </t>
  </si>
  <si>
    <t>Shotgun certificate replacement</t>
  </si>
  <si>
    <t>Shotgun certificate (co-terminus with Firearms Certificate)</t>
  </si>
  <si>
    <t xml:space="preserve">Rate as per ACPO </t>
  </si>
  <si>
    <t>Home Office club approval</t>
  </si>
  <si>
    <t>Registered firearms dealer issue</t>
  </si>
  <si>
    <t>Registered firearms dealer renewal</t>
  </si>
  <si>
    <t>Firearms Museum license</t>
  </si>
  <si>
    <t>Aliens certificate</t>
  </si>
  <si>
    <t xml:space="preserve">Rate held    </t>
  </si>
  <si>
    <t>Previously titled "Registration of foreign nationals"</t>
  </si>
  <si>
    <t>Pedlars certificate</t>
  </si>
  <si>
    <t>Special Service Charges (SSC)</t>
  </si>
  <si>
    <t>Constable per hour</t>
  </si>
  <si>
    <t>(y)</t>
  </si>
  <si>
    <t>Review put together using ACPO 2015 Guidance (see separate workings)</t>
  </si>
  <si>
    <t>Sergeant</t>
  </si>
  <si>
    <t>Inspector</t>
  </si>
  <si>
    <t>Chief Inspector</t>
  </si>
  <si>
    <t>Superintendent</t>
  </si>
  <si>
    <t>Chief Superintendent</t>
  </si>
  <si>
    <t>PCSO</t>
  </si>
  <si>
    <t>Rates held to align with ACPO's.</t>
  </si>
  <si>
    <t>Support Staff Scale 1/2</t>
  </si>
  <si>
    <t>Support Staff Scale 3+</t>
  </si>
  <si>
    <t>Support Staff - Principle Officer</t>
  </si>
  <si>
    <t>Requests for Disclosure of Information</t>
  </si>
  <si>
    <t>Subject Access requests</t>
  </si>
  <si>
    <t>(z)</t>
  </si>
  <si>
    <t>Request for information (up to 2 hours work)</t>
  </si>
  <si>
    <t>(aa)</t>
  </si>
  <si>
    <t>Hourly rate for work above 2 hours (incl redaction)</t>
  </si>
  <si>
    <t>(ab)</t>
  </si>
  <si>
    <t>Rate increased to align with ACPO's</t>
  </si>
  <si>
    <t>Non-Police Personnel Vetting</t>
  </si>
  <si>
    <t>NPPV Level 1</t>
  </si>
  <si>
    <t>Current Rates set by ACPO.</t>
  </si>
  <si>
    <t>NPPV Level 2</t>
  </si>
  <si>
    <t>NPPV Level 3</t>
  </si>
  <si>
    <t>Alarm URN Fees (Set by ACPO CPI)</t>
  </si>
  <si>
    <t>Alarm registration fee(companies)</t>
  </si>
  <si>
    <t xml:space="preserve">Rate held     </t>
  </si>
  <si>
    <t>Remove as no longer used. Lynn Kayley confirmed</t>
  </si>
  <si>
    <t>Alarm Registration (Intruder)</t>
  </si>
  <si>
    <t>(al)</t>
  </si>
  <si>
    <t>ACPO CPI have set fees which each Force must use.</t>
  </si>
  <si>
    <t>Alarm Registration (Panic Alarm)</t>
  </si>
  <si>
    <t>Needs adding in as per Lynn Kayley (Alarms Clerk)</t>
  </si>
  <si>
    <t>Lone Worker Devices up to 10,000</t>
  </si>
  <si>
    <t>Lone Worker Devices 10,001 - 50,000</t>
  </si>
  <si>
    <t>Lone Worker Devices 50,001 and over</t>
  </si>
  <si>
    <t>Other Common Items</t>
  </si>
  <si>
    <t>Crime Report</t>
  </si>
  <si>
    <t>(ac)</t>
  </si>
  <si>
    <t>MG5</t>
  </si>
  <si>
    <t>(ad)</t>
  </si>
  <si>
    <t>MG3</t>
  </si>
  <si>
    <t>(ae)</t>
  </si>
  <si>
    <t>Incident Log</t>
  </si>
  <si>
    <t>(af)</t>
  </si>
  <si>
    <t>PNC Convictions</t>
  </si>
  <si>
    <t>(ag)</t>
  </si>
  <si>
    <t>Caution Certificate</t>
  </si>
  <si>
    <t>(ah)</t>
  </si>
  <si>
    <t>ACPO fee is £22.10. Hold Rate?</t>
  </si>
  <si>
    <t>Domestic Violence Report</t>
  </si>
  <si>
    <t>(ai)</t>
  </si>
  <si>
    <t>Occurrence Summary</t>
  </si>
  <si>
    <t>(aj)</t>
  </si>
  <si>
    <t>Custody Record</t>
  </si>
  <si>
    <t>(ak)</t>
  </si>
  <si>
    <t>Appendix A - Final Proposal</t>
  </si>
  <si>
    <t>ACPO fee is £394. Hold Rate</t>
  </si>
  <si>
    <t>ACPO fee is £39.40. Hold Rate</t>
  </si>
  <si>
    <t>ACPO fee is £19.30. Hold Rate</t>
  </si>
  <si>
    <t>Not mentioned in APCO Guidance. Hold Rate</t>
  </si>
  <si>
    <t>ACPO fee is £78.60. Hold Rate</t>
  </si>
  <si>
    <t>ACPO fee is £22.10. Hold Rate</t>
  </si>
  <si>
    <t>The Office of the Police and Crime Commissioner for Leicestershire</t>
  </si>
  <si>
    <t>Fees &amp; Charges 2015/16</t>
  </si>
  <si>
    <t>Address / Contact details</t>
  </si>
  <si>
    <t>Abstracts</t>
  </si>
  <si>
    <t xml:space="preserve">These are only supplied to parties as </t>
  </si>
  <si>
    <t>Archiving</t>
  </si>
  <si>
    <t>identified in the Road Traffic Act, i.e.</t>
  </si>
  <si>
    <t>Criminal Justice Dept</t>
  </si>
  <si>
    <t>the driver/keeper and their legal</t>
  </si>
  <si>
    <t xml:space="preserve">Mansfield House </t>
  </si>
  <si>
    <t>representative or insurance company</t>
  </si>
  <si>
    <t xml:space="preserve">75 Belgrave Gate </t>
  </si>
  <si>
    <t>loss adjustor.</t>
  </si>
  <si>
    <t>Leicester</t>
  </si>
  <si>
    <t>Force charge reflects actual cost.</t>
  </si>
  <si>
    <t>LE1 3GG</t>
  </si>
  <si>
    <t>Tel 0116 2222222 ext 5239</t>
  </si>
  <si>
    <t>Senior Forensic Imaging Officer</t>
  </si>
  <si>
    <t>Leicestershire Police</t>
  </si>
  <si>
    <t>Photographs will only be provided to the</t>
  </si>
  <si>
    <t>Force HQ</t>
  </si>
  <si>
    <t xml:space="preserve">victim or their legal representative on </t>
  </si>
  <si>
    <t>St Johns, Enderby</t>
  </si>
  <si>
    <t>receipt of signed consent.</t>
  </si>
  <si>
    <t>LE19 2BX</t>
  </si>
  <si>
    <t xml:space="preserve">Normally included in standard abstract </t>
  </si>
  <si>
    <t>disclosure.</t>
  </si>
  <si>
    <t>Personal details of witnesses must be</t>
  </si>
  <si>
    <t>deleted prior to disclosure.</t>
  </si>
  <si>
    <t>Interviews are only permitted with the</t>
  </si>
  <si>
    <t xml:space="preserve">approval of the officer's Area/Dept </t>
  </si>
  <si>
    <t xml:space="preserve">Commander who will consider the </t>
  </si>
  <si>
    <t>reason for the request and the impact</t>
  </si>
  <si>
    <t xml:space="preserve">the officer's absence will have on the </t>
  </si>
  <si>
    <t xml:space="preserve">force. First point of contact should be </t>
  </si>
  <si>
    <t>Area Management Services Officer.</t>
  </si>
  <si>
    <t>Scientific Support</t>
  </si>
  <si>
    <t>fingerprint@leicestershire.pnn.police.uk</t>
  </si>
  <si>
    <t>Firearms Licensing</t>
  </si>
  <si>
    <t>Mansfield House</t>
  </si>
  <si>
    <t>75 Belgrave Gate</t>
  </si>
  <si>
    <t xml:space="preserve">Leicester </t>
  </si>
  <si>
    <t>Tel 0116 2222222 ext 4321 / 4335 / 4335</t>
  </si>
  <si>
    <t>firearms.licensing@leicestershire.pnn.police.uk</t>
  </si>
  <si>
    <t xml:space="preserve">Registered firearms dealer replacement </t>
  </si>
  <si>
    <t>Pedlars certificates</t>
  </si>
  <si>
    <t>Leicester City Council</t>
  </si>
  <si>
    <t>Corporate Finance Dept</t>
  </si>
  <si>
    <t xml:space="preserve">St Johns, Enderby </t>
  </si>
  <si>
    <t>finance@leicestershire.pnn.police.uk</t>
  </si>
  <si>
    <t>Support Staff - Principal Officer</t>
  </si>
  <si>
    <t>Data Protection Dept</t>
  </si>
  <si>
    <t>Fee set by Data Protection Act 1998</t>
  </si>
  <si>
    <t>data.protection@leicestershire.pnn.police.uk</t>
  </si>
  <si>
    <t>Level 1</t>
  </si>
  <si>
    <t>Vetting and Disclosures Department</t>
  </si>
  <si>
    <t>Fees effective from 1st March 2013</t>
  </si>
  <si>
    <t>Level 2</t>
  </si>
  <si>
    <t>Level 3</t>
  </si>
  <si>
    <t>74 Belgrave Gate</t>
  </si>
  <si>
    <t xml:space="preserve">Leicester  </t>
  </si>
  <si>
    <t>Alarm registration (Intruder)</t>
  </si>
  <si>
    <t xml:space="preserve">Contact details are only given out to </t>
  </si>
  <si>
    <t>Alarm registration (Panic Alarm)</t>
  </si>
  <si>
    <t>alarm companies</t>
  </si>
  <si>
    <t>Lone worker devices up to 10,000</t>
  </si>
  <si>
    <t>Lone worker devices 10,001 - 50,000</t>
  </si>
  <si>
    <t>Lone worker devices 50,001 and over</t>
  </si>
  <si>
    <t>Fees &amp; Charges 2025/26 - Effective from 1st January 2026</t>
  </si>
  <si>
    <t>Copy of Collision Report (full extract up to 30 pages)</t>
  </si>
  <si>
    <t>Evidential Property and Archive Team</t>
  </si>
  <si>
    <t>Additional pages for same incident (per page)</t>
  </si>
  <si>
    <t>Information / record search</t>
  </si>
  <si>
    <t>Forensic Collision Investigator - Technical Report</t>
  </si>
  <si>
    <t>Forensic Collision Investigator - Reconstruction video</t>
  </si>
  <si>
    <t>Service_Section_CJ@leicestershire.pnn.police.uk</t>
  </si>
  <si>
    <r>
      <t xml:space="preserve">Forensic Collision Investigator- Rough data </t>
    </r>
    <r>
      <rPr>
        <b/>
        <sz val="11"/>
        <color indexed="8"/>
        <rFont val="Arial"/>
        <family val="2"/>
      </rPr>
      <t>(per page)</t>
    </r>
  </si>
  <si>
    <t>Copy of scale plan - other than in collision report</t>
  </si>
  <si>
    <t>Tel 0116 2222222 ext. 7074 / 7477</t>
  </si>
  <si>
    <r>
      <t xml:space="preserve">Forensic Collision Investigator/ Forensic Vehicle Examiner - Vehicle 
Examination Report </t>
    </r>
    <r>
      <rPr>
        <b/>
        <sz val="11"/>
        <color indexed="8"/>
        <rFont val="Arial"/>
        <family val="2"/>
      </rPr>
      <t>(unless provided as full extract)</t>
    </r>
  </si>
  <si>
    <r>
      <t>Forensic Collision Investigator / Forensic Vehicle Examiner - Reconstruction report</t>
    </r>
    <r>
      <rPr>
        <b/>
        <sz val="11"/>
        <color indexed="51"/>
        <rFont val="Arial"/>
        <family val="2"/>
      </rPr>
      <t xml:space="preserve"> </t>
    </r>
    <r>
      <rPr>
        <b/>
        <sz val="11"/>
        <color indexed="8"/>
        <rFont val="Arial"/>
        <family val="2"/>
      </rPr>
      <t>(unless provided in full report)</t>
    </r>
  </si>
  <si>
    <t>Forensic Collision Investigator - adhoc requested services</t>
  </si>
  <si>
    <t>Per hour +
£69.95</t>
  </si>
  <si>
    <t>Specialist Report – (CCTV/Tachograph/Vehicle download) if separate</t>
  </si>
  <si>
    <t>External Expert Report – Requested by force</t>
  </si>
  <si>
    <t>External Expert Report – Requested by external party</t>
  </si>
  <si>
    <t>Cost + £87.10</t>
  </si>
  <si>
    <t>Photographs &amp; Recordings</t>
  </si>
  <si>
    <t/>
  </si>
  <si>
    <r>
      <t xml:space="preserve">from Digital camera </t>
    </r>
    <r>
      <rPr>
        <b/>
        <sz val="11"/>
        <color indexed="8"/>
        <rFont val="Arial"/>
        <family val="2"/>
      </rPr>
      <t>(per disc or contact sheet)</t>
    </r>
  </si>
  <si>
    <r>
      <t xml:space="preserve">Curated photo sets </t>
    </r>
    <r>
      <rPr>
        <b/>
        <sz val="11"/>
        <color indexed="8"/>
        <rFont val="Arial"/>
        <family val="2"/>
      </rPr>
      <t>(per 10 digital photos or part thereof)</t>
    </r>
  </si>
  <si>
    <t>Video footage – Police (handheld, drone, vehicle mounted or body warn
video)
(per hour rate for reviewing and redaction)</t>
  </si>
  <si>
    <t>3D Virtual World - Simulations / Fly Throughs – Already prepared</t>
  </si>
  <si>
    <t>3D Virtual World - Simulations / Fly Throughs – Requested</t>
  </si>
  <si>
    <t>Dashcam, Drone &amp; CCTV footage – Public/Private</t>
  </si>
  <si>
    <t>Digital Data</t>
  </si>
  <si>
    <t>Laser scan data – Raw/Registered Point cloud</t>
  </si>
  <si>
    <t>Skid test &amp; survey data – Raw/Registered</t>
  </si>
  <si>
    <t>Skid test &amp; survey data - Digital mapping</t>
  </si>
  <si>
    <t>Video recording aligned to digital mapping / survey data</t>
  </si>
  <si>
    <t>Vehicle digital data download - IDR/Blackbox/Tachograph/Infotainment
(cost per item)</t>
  </si>
  <si>
    <t>Copy of statement - (up to 3 pages)</t>
  </si>
  <si>
    <t>Copy of additional pages (per page)</t>
  </si>
  <si>
    <t>Normally included in standard abstract disclosure</t>
  </si>
  <si>
    <r>
      <t xml:space="preserve">Copy of witness statement </t>
    </r>
    <r>
      <rPr>
        <b/>
        <sz val="11"/>
        <rFont val="Arial"/>
        <family val="2"/>
      </rPr>
      <t>(witness agrees to disclosure of personal details)</t>
    </r>
  </si>
  <si>
    <r>
      <t xml:space="preserve">Copy of witness statement </t>
    </r>
    <r>
      <rPr>
        <b/>
        <sz val="11"/>
        <rFont val="Arial"/>
        <family val="2"/>
      </rPr>
      <t>(witness not agreeing to disclosure of personal details)</t>
    </r>
  </si>
  <si>
    <t>Request for a statement to be written by a police officer*</t>
  </si>
  <si>
    <t>Copy of interview record (only where prepared during investigation process)</t>
  </si>
  <si>
    <t>Copy of VHS videotapes</t>
  </si>
  <si>
    <t>Copies of audio tapes</t>
  </si>
  <si>
    <t>Copies of CDs/DVDs</t>
  </si>
  <si>
    <t>*Admin charge</t>
  </si>
  <si>
    <t>Other charges</t>
  </si>
  <si>
    <t>Requests for additional materials (other than accident report) will incur an administration fee</t>
  </si>
  <si>
    <t xml:space="preserve">Any further requests will incur a further admin fee (on each occasion) </t>
  </si>
  <si>
    <t>Fingerprinting Fees</t>
  </si>
  <si>
    <t>Volunteers in Policing</t>
  </si>
  <si>
    <t>Figures are exclusive of VAT. VAT may</t>
  </si>
  <si>
    <t>be chargeable if there is no requirement</t>
  </si>
  <si>
    <t>to obtain Fingerprints from a Police Force</t>
  </si>
  <si>
    <t>Requests for Disclosure of Information**</t>
  </si>
  <si>
    <t>** Subject to price change</t>
  </si>
  <si>
    <t>DD</t>
  </si>
  <si>
    <t>Security Vetting Unit</t>
  </si>
  <si>
    <t>Hourly rate for work above 2 hours (including redaction)</t>
  </si>
  <si>
    <t>Force Headquarters</t>
  </si>
  <si>
    <t xml:space="preserve">National Guidance on Data Sharing for NPCC in respect of Association of </t>
  </si>
  <si>
    <t>British Insurers (ABI)</t>
  </si>
  <si>
    <t>Request for Information held by police where there is evidence to 
suspect a fraudulent insurance claim (Schedule 2) (Guidance 
Appendix E)</t>
  </si>
  <si>
    <t>No Charge</t>
  </si>
  <si>
    <t>Request for disclosure of Information held by the police (Guidance 
Appendix D(A))</t>
  </si>
  <si>
    <t>Interview with Police Officer (per officer) - (Guidance Para 6.20)</t>
  </si>
  <si>
    <t>ACRO Services - provided only to authorised agencies with a lawful
basis to information</t>
  </si>
  <si>
    <t>PNC Names Enquiries</t>
  </si>
  <si>
    <t>D</t>
  </si>
  <si>
    <t>PNC Record Creation</t>
  </si>
  <si>
    <t>International Criminal Convictions</t>
  </si>
  <si>
    <t>Police Certificates - Standard Service</t>
  </si>
  <si>
    <t>Police Certificates - Premium Service</t>
  </si>
  <si>
    <t>International Child Protection Certificates</t>
  </si>
  <si>
    <t>Non Police Personnel NPPV1</t>
  </si>
  <si>
    <t>Non Police Personnel NPPV2 abbreviated</t>
  </si>
  <si>
    <t>Non Police Personnel NPPV2 Full</t>
  </si>
  <si>
    <t>Non Police Personnel NPPV2 Full plus SC</t>
  </si>
  <si>
    <t>St Johns</t>
  </si>
  <si>
    <t>Non Police Personnel NPPV3</t>
  </si>
  <si>
    <t>Enderby</t>
  </si>
  <si>
    <t>Non Police Personnel NPPV3 plus SC</t>
  </si>
  <si>
    <t>Alarm URN Fees (Set by Police Crime Prevention Initiatives)</t>
  </si>
  <si>
    <t>Firearms Certificate grant</t>
  </si>
  <si>
    <t>Firearms Certificate renewal</t>
  </si>
  <si>
    <t>Firearms Certificate replacement</t>
  </si>
  <si>
    <t>Shotgun Certificate grant</t>
  </si>
  <si>
    <t>Shotgun Certificate renewal</t>
  </si>
  <si>
    <t>Shotgun Certificate replacement</t>
  </si>
  <si>
    <t>Shotgun Certificate grant (co-terminus/including Firearms Certificate)</t>
  </si>
  <si>
    <t>Shotgun Certificate renewal (co-terminus/including Firearms Certificate)</t>
  </si>
  <si>
    <t>Tel 0116 2222222 ext. 4321 / 4335 / 4335</t>
  </si>
  <si>
    <t>Visitors Permit (Individual 1-5) per person</t>
  </si>
  <si>
    <t>Visitors Permit (Group 6-20) in total</t>
  </si>
  <si>
    <t>Home Office Club approval</t>
  </si>
  <si>
    <t>Registered Firearms Dealer registration</t>
  </si>
  <si>
    <t>Registered Firearms Dealer renewal</t>
  </si>
  <si>
    <t>Game Fairs</t>
  </si>
  <si>
    <t>Variation (not like for like)</t>
  </si>
  <si>
    <t>Firearms Museum License</t>
  </si>
  <si>
    <t>Other Licensing Fees</t>
  </si>
  <si>
    <t>Peddler Certificates</t>
  </si>
  <si>
    <t>Vehicle Costs for Escorting Abnormal Loads</t>
  </si>
  <si>
    <t>Marked Car - (Petrol / Diesel)</t>
  </si>
  <si>
    <t>Daily Rate</t>
  </si>
  <si>
    <t>Miles Per Litre</t>
  </si>
  <si>
    <t>Fuel Cost Per Mile</t>
  </si>
  <si>
    <t>0.2350 / 0.2436</t>
  </si>
  <si>
    <t>Marked Car - (Electric)</t>
  </si>
  <si>
    <t>Motorcycle</t>
  </si>
  <si>
    <t>Special Service Charges (SSC) - Per Hour (Commercial Events)</t>
  </si>
  <si>
    <t>Constable</t>
  </si>
  <si>
    <t>Bank Holiday Rates</t>
  </si>
  <si>
    <t>Special Service Charges (SSC) - Per Hour (Non-Commercial Events e.g. charitable, religious, community)</t>
  </si>
  <si>
    <t>Information Management, Leicestershire Police</t>
  </si>
  <si>
    <t>See footnote (below)</t>
  </si>
  <si>
    <t>*Cancellation of requests may incur a charge, if received after work has started on the service. If received before any work has commenced, no charge should be made. If received immediately prior</t>
  </si>
  <si>
    <t>to despatch of requested items(s), full charge will be made. Cancellation requests received where the request is part complete will be charged proportionately.</t>
  </si>
  <si>
    <t>Fees &amp; Charges 2022/23 - Effective from 1st April 2022</t>
  </si>
  <si>
    <t>2022/23</t>
  </si>
  <si>
    <t>Tel 0116 2222222 ext 7074 / 7477</t>
  </si>
  <si>
    <t>Copy of witness statement (witness agrees to disclosure of personal details)</t>
  </si>
  <si>
    <t>Copy of witness statement (witness not agreeing to disclosure of personal details)</t>
  </si>
  <si>
    <t>*administration charge applies</t>
  </si>
  <si>
    <t>Visitors Permit (Group 6-20) per person</t>
  </si>
  <si>
    <t>Registered firearms dealer registration</t>
  </si>
  <si>
    <t>Overseas visitor registration certificate</t>
  </si>
  <si>
    <t>Overseas Visitor Registration Office, Mansfield House</t>
  </si>
  <si>
    <t>Applications should be made via the Forces Website</t>
  </si>
  <si>
    <t>ABI/Lloyds Disclosure of Information (ABI/Lloyds MOU)</t>
  </si>
  <si>
    <t>Request (crime/lost property number, etc.) - MOU App D(a)</t>
  </si>
  <si>
    <t>Request (in response to specific questions) - MOU App D(b)</t>
  </si>
  <si>
    <t>Interview with Police Officer (per officer) - MOU Para 4.5</t>
  </si>
  <si>
    <t>Fees effective from 20th Sept 2021</t>
  </si>
  <si>
    <t>NPPV Level 2 abbreviated</t>
  </si>
  <si>
    <t>NPPV Level 2 Full</t>
  </si>
  <si>
    <t>Any Clearance requiring CTC or SC in addition to NPPV</t>
  </si>
  <si>
    <t>+£94 (total £345)</t>
  </si>
  <si>
    <t>Alarm URN Fees (Set by the NPCC)</t>
  </si>
  <si>
    <t>Takeover of existing combined Intruder and Panic Alarm System</t>
  </si>
  <si>
    <t>Appendix A - 1st Proposal</t>
  </si>
  <si>
    <t>Proposed Fees &amp; Charges 2022/23 - Figures taken from ACPO &amp; the Association of Police and Crime Commissioners</t>
  </si>
  <si>
    <t>Effective from 1st April 2022</t>
  </si>
  <si>
    <t>(2022/23)</t>
  </si>
  <si>
    <t>2022-23</t>
  </si>
  <si>
    <t>NPCC Rate. Increase for 2022/23</t>
  </si>
  <si>
    <t>NPCC fee is £456.90</t>
  </si>
  <si>
    <t>NPCC fee is £91.10</t>
  </si>
  <si>
    <t>Not requested separately. NPCC fee is £30.40 per page</t>
  </si>
  <si>
    <t>NPCC fee is £45.80</t>
  </si>
  <si>
    <t>By quotation at special duty rates. NPCC fee is £75.90</t>
  </si>
  <si>
    <t>By quotation at special duty rates. Unless provided as full extract NPCC fee is £4.70 per page (max £50)</t>
  </si>
  <si>
    <t>Review required? Previously NPCC advises on 30% of total cost, not meantioned in APCO Guidance. Amended as per email Andy Postlethwaite 21.4.22</t>
  </si>
  <si>
    <t>From Digital Camera (per disc)</t>
  </si>
  <si>
    <t>NPCC Rate 22.40 No longer provided as per email A postlethwaite</t>
  </si>
  <si>
    <t>A4 Index Sheet (Digital)</t>
  </si>
  <si>
    <t>NPCC Rate 30.40 No longer provided as per email A postlethwaite</t>
  </si>
  <si>
    <t>NPCC Rate 3.50 No longer provided as per email A postlethwaite</t>
  </si>
  <si>
    <t>Not mentioned in APCO Guidance. Hold Rate / Is this still required?</t>
  </si>
  <si>
    <t>NPCC Fee is £45.90</t>
  </si>
  <si>
    <t>NPCC Fee is £60.90</t>
  </si>
  <si>
    <t>Request for a statement to be written by a police officer *</t>
  </si>
  <si>
    <t>NPCC Fee is £30.40</t>
  </si>
  <si>
    <t>NPCC Fee is £91.1</t>
  </si>
  <si>
    <t>As per email Andy Postlethwaite 21.4.22</t>
  </si>
  <si>
    <r>
      <t xml:space="preserve">Cancellation Fees removed from Fees &amp; Charges Doc. Instead replaced by footnote advising on when to charge and when not. Suggest including the guidance as a footer to the Fees and Charges Doc. </t>
    </r>
    <r>
      <rPr>
        <b/>
        <sz val="10"/>
        <rFont val="Arial"/>
        <family val="2"/>
      </rPr>
      <t>AGREED - KEEP HEADER BUT STATE 'SEE FOOTNOTE' AND THEN ADD AT THE BOTTOM OF THE PAGE SEPARATELY AS PER THE NPCC DOCUMENT</t>
    </r>
  </si>
  <si>
    <t>Firearms Certificate issue</t>
  </si>
  <si>
    <t>No Change in Rates as per NPCC SPS Guidance</t>
  </si>
  <si>
    <t xml:space="preserve">Firearms Certificate renewal </t>
  </si>
  <si>
    <t xml:space="preserve">(April 2022 release). </t>
  </si>
  <si>
    <t>Shotgun Certificate issue</t>
  </si>
  <si>
    <t xml:space="preserve">Shotgun Certificate renewal </t>
  </si>
  <si>
    <t>N/A</t>
  </si>
  <si>
    <t>New line in NPCC Guidance for 2022/23</t>
  </si>
  <si>
    <t>Registration of Foreign Nationals</t>
  </si>
  <si>
    <t>Pedlars Certificate</t>
  </si>
  <si>
    <t xml:space="preserve">Review? Figures put together using NPCC 2022 Guidance (see separate workings). </t>
  </si>
  <si>
    <t>No change to charges for 22-23.  Expecting there to be a change to be received from Warwickshire in May.</t>
  </si>
  <si>
    <t>Alarm URN Fees (Set by Secured by Design)</t>
  </si>
  <si>
    <t>Secured by Design set the Fees. Rates change on 1.4.22 as per Chrie Palmers email of 14.3.22 (added in VAT)</t>
  </si>
  <si>
    <t>NPCC fee is £25.20. Hold Rate</t>
  </si>
  <si>
    <t>Proposed Fees &amp; Charges 2018/19 - Figures taken from ACPO &amp; the Association of Police and Crime Commissioners</t>
  </si>
  <si>
    <t>Effective from 1st April 2018</t>
  </si>
  <si>
    <t>(2016/17)</t>
  </si>
  <si>
    <t>2018-19</t>
  </si>
  <si>
    <t>NPCC Rate. Increase for 2018/19</t>
  </si>
  <si>
    <t>NPCC fee is £414. Hold Rate?</t>
  </si>
  <si>
    <t>NPCC fee is £82.60</t>
  </si>
  <si>
    <t>Not requested separately. NPCC fee is £27.50 per page</t>
  </si>
  <si>
    <t>NPCC fee is £41.40. Hold Rate?</t>
  </si>
  <si>
    <t>By quotation at special duty rates. NPCC fee is £68.80</t>
  </si>
  <si>
    <t>Review required? NPCC advises on 30% of total cost</t>
  </si>
  <si>
    <t>NPCC fee is £20.30. Hold Rate?</t>
  </si>
  <si>
    <t>NPCC fee is £82.60. Hold Rate?</t>
  </si>
  <si>
    <t>Cancellation Fees removed from Fees &amp; Charges Doc. Instead replaced by footnote advising on when to charge and when not. Suggest including the guidance as a footer to the Fees and Charges Doc.</t>
  </si>
  <si>
    <t>Not mentioned in NPCC Guidance. Hold Rate?</t>
  </si>
  <si>
    <t xml:space="preserve">(April 2018 release). </t>
  </si>
  <si>
    <t>Aliens Certificate</t>
  </si>
  <si>
    <t>Previously titled "Registration of foreign nationals". Insp Chris Brett has agreed an increase with Roger Banister to £60 however no workings have been provided to Finance</t>
  </si>
  <si>
    <t>Review put together using NPCC 2018 Guidance (see separate workings). 2018/19 Rates not yet calculated. Fees based on 2016/17.</t>
  </si>
  <si>
    <t>NPCC Rate. No change for 2018/19</t>
  </si>
  <si>
    <t>Fees effective from 1st April 18</t>
  </si>
  <si>
    <t>Fees effective from 1st April 18. New Line to match table provided by Mandy Bogle-Reilly</t>
  </si>
  <si>
    <t>Secured by Design set the Fees. As per Sarah Black's email on 26/02/18, The next Policy review isnt due to take place until April 2018 at which point the NPCC Security Systems Group will ask for Forces to provide the administration costs for their Alarms Service. Only then will they consider any increases. For Fees effective from 1st April the current Rates need to be applied</t>
  </si>
  <si>
    <t>NPCC fee is £22.90. Hold Rate?</t>
  </si>
  <si>
    <t>Fees &amp; Charges 2019/20 - Effective from 1st April 2019</t>
  </si>
  <si>
    <t>2019/20</t>
  </si>
  <si>
    <t>Fees effective from 1st April 2018</t>
  </si>
  <si>
    <t>Fees &amp; Charges 2018/19 - Effective from 1st April 2018</t>
  </si>
  <si>
    <t>2017-18</t>
  </si>
  <si>
    <t>Aliens certificate (Registration of Foreign Nationals)</t>
  </si>
  <si>
    <t>2016/17 Rates. 2018/19 Rates currently</t>
  </si>
  <si>
    <t>under review</t>
  </si>
  <si>
    <t>Information Management</t>
  </si>
  <si>
    <t>Fees &amp; Charges 2021/22 - Effective from 20th September 2021</t>
  </si>
  <si>
    <t>2021/22</t>
  </si>
  <si>
    <t>Dept Contact</t>
  </si>
  <si>
    <t>Comments</t>
  </si>
  <si>
    <t>Archiving / Abstracts Section</t>
  </si>
  <si>
    <t>Malcolm Benn</t>
  </si>
  <si>
    <t>Firearms Licencing</t>
  </si>
  <si>
    <t>Nigel Rixon</t>
  </si>
  <si>
    <t>Forensics</t>
  </si>
  <si>
    <t>Karen Stringer</t>
  </si>
  <si>
    <t>LPU Areas</t>
  </si>
  <si>
    <t>Emma Marlow</t>
  </si>
  <si>
    <t>Finance Officer to distribute document to relevent Areas for Interview Fees</t>
  </si>
  <si>
    <t>SPS Rates</t>
  </si>
  <si>
    <t>Vaughan Ashcroft, Marie Watts, Emma Marlow</t>
  </si>
  <si>
    <t>Data Protection</t>
  </si>
  <si>
    <t>Steven Morris</t>
  </si>
  <si>
    <t xml:space="preserve">Vetting and Disclosure </t>
  </si>
  <si>
    <t>Amanda Bogley Reilly</t>
  </si>
  <si>
    <t xml:space="preserve">Alarms </t>
  </si>
  <si>
    <t>Sarah Black</t>
  </si>
  <si>
    <t>Fingerprinting</t>
  </si>
  <si>
    <t>Emma Corns / Karen Stringer</t>
  </si>
  <si>
    <t>Majority of Income goes to Volunteers budget so send copy of document to Charlotte Hichcock</t>
  </si>
  <si>
    <t>Nationality Office</t>
  </si>
  <si>
    <t>Liz Deakin / Loz Wheldale</t>
  </si>
  <si>
    <t xml:space="preserve">EPAC (Evidential Property and Archive Team) </t>
  </si>
  <si>
    <t>Amie Peplow</t>
  </si>
  <si>
    <t>Fees and Charges for Review (different from NPCC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</si>
</sst>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_ ;\-#,##0.00\ "/>
    <numFmt numFmtId="166" formatCode="0.0000"/>
  </numFmts>
  <fonts count="24">
    <font>
      <sz val="10"/>
      <name val="Arial"/>
    </font>
    <font>
      <sz val="10"/>
      <name val="Arial"/>
      <family val="2"/>
    </font>
    <font>
      <b/>
      <sz val="14"/>
      <name val="Arial"/>
      <family val="2"/>
    </font>
    <font>
      <b/>
      <u/>
      <sz val="10"/>
      <name val="Arial"/>
      <family val="2"/>
    </font>
    <font>
      <b/>
      <sz val="12"/>
      <name val="Arial"/>
      <family val="2"/>
    </font>
    <font>
      <b/>
      <sz val="10"/>
      <name val="Arial"/>
      <family val="2"/>
    </font>
    <font>
      <sz val="10"/>
      <name val="Arial"/>
      <family val="2"/>
    </font>
    <font>
      <sz val="8"/>
      <name val="Arial"/>
      <family val="2"/>
    </font>
    <font>
      <u/>
      <sz val="10"/>
      <color indexed="12"/>
      <name val="Arial"/>
      <family val="2"/>
    </font>
    <font>
      <i/>
      <sz val="8"/>
      <name val="Arial"/>
      <family val="2"/>
    </font>
    <font>
      <b/>
      <sz val="8"/>
      <name val="Arial"/>
      <family val="2"/>
    </font>
    <font>
      <sz val="9"/>
      <color indexed="81"/>
      <name val="Tahoma"/>
      <family val="2"/>
    </font>
    <font>
      <b/>
      <sz val="9"/>
      <color indexed="81"/>
      <name val="Tahoma"/>
      <family val="2"/>
    </font>
    <font>
      <sz val="11"/>
      <name val="Arial"/>
      <family val="2"/>
    </font>
    <font>
      <b/>
      <sz val="11"/>
      <color indexed="8"/>
      <name val="Arial"/>
      <family val="2"/>
    </font>
    <font>
      <b/>
      <sz val="11"/>
      <name val="Arial"/>
      <family val="2"/>
    </font>
    <font>
      <u/>
      <sz val="11"/>
      <name val="Arial"/>
      <family val="2"/>
    </font>
    <font>
      <i/>
      <sz val="11"/>
      <name val="Arial"/>
      <family val="2"/>
    </font>
    <font>
      <sz val="11"/>
      <color rgb="FF1F497D"/>
      <name val="Calibri"/>
      <family val="2"/>
    </font>
    <font>
      <sz val="10"/>
      <color rgb="FFFF0000"/>
      <name val="Arial"/>
      <family val="2"/>
    </font>
    <font>
      <b/>
      <u/>
      <sz val="10"/>
      <color theme="1"/>
      <name val="Arial"/>
      <family val="2"/>
    </font>
    <font>
      <b/>
      <sz val="11"/>
      <color theme="1"/>
      <name val="Arial"/>
      <family val="2"/>
    </font>
    <font>
      <sz val="11"/>
      <color rgb="FF000000"/>
      <name val="Arial"/>
      <family val="2"/>
    </font>
    <font>
      <b/>
      <sz val="11"/>
      <color indexed="51"/>
      <name val="Arial"/>
      <family val="2"/>
    </font>
  </fonts>
  <fills count="6">
    <fill>
      <patternFill patternType="none"/>
    </fill>
    <fill>
      <patternFill patternType="gray125"/>
    </fill>
    <fill>
      <patternFill patternType="solid">
        <fgColor indexed="51"/>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23">
    <border>
      <left/>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291">
    <xf numFmtId="0" fontId="0" fillId="0" borderId="0" xfId="0"/>
    <xf numFmtId="0" fontId="0" fillId="0" borderId="0" xfId="0" applyAlignment="1">
      <alignment horizontal="right"/>
    </xf>
    <xf numFmtId="2" fontId="0" fillId="0" borderId="0" xfId="0" applyNumberFormat="1" applyAlignment="1">
      <alignment horizontal="center"/>
    </xf>
    <xf numFmtId="0" fontId="2" fillId="0" borderId="0" xfId="0" applyFont="1"/>
    <xf numFmtId="2" fontId="3" fillId="0" borderId="0" xfId="0" applyNumberFormat="1" applyFont="1" applyAlignment="1">
      <alignment horizontal="center"/>
    </xf>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5" fillId="0" borderId="6" xfId="0" applyFont="1" applyBorder="1" applyAlignment="1">
      <alignment horizontal="right"/>
    </xf>
    <xf numFmtId="0" fontId="5" fillId="0" borderId="7" xfId="0" applyFont="1" applyBorder="1" applyAlignment="1">
      <alignment horizontal="center"/>
    </xf>
    <xf numFmtId="0" fontId="0" fillId="0" borderId="8" xfId="0" applyBorder="1"/>
    <xf numFmtId="0" fontId="5" fillId="0" borderId="1" xfId="0" applyFont="1" applyBorder="1"/>
    <xf numFmtId="0" fontId="0" fillId="0" borderId="7" xfId="0" applyBorder="1" applyAlignment="1">
      <alignment horizontal="right"/>
    </xf>
    <xf numFmtId="2" fontId="0" fillId="0" borderId="7" xfId="0" applyNumberFormat="1" applyBorder="1" applyAlignment="1">
      <alignment horizontal="center"/>
    </xf>
    <xf numFmtId="0" fontId="0" fillId="0" borderId="7" xfId="0" applyBorder="1"/>
    <xf numFmtId="2" fontId="0" fillId="0" borderId="7" xfId="0" applyNumberFormat="1" applyBorder="1" applyAlignment="1">
      <alignment horizontal="right"/>
    </xf>
    <xf numFmtId="2" fontId="0" fillId="0" borderId="7" xfId="0" applyNumberFormat="1" applyBorder="1"/>
    <xf numFmtId="0" fontId="0" fillId="0" borderId="9" xfId="0" applyBorder="1" applyAlignment="1">
      <alignment horizontal="right"/>
    </xf>
    <xf numFmtId="2" fontId="0" fillId="0" borderId="9" xfId="0" applyNumberFormat="1" applyBorder="1" applyAlignment="1">
      <alignment horizontal="center"/>
    </xf>
    <xf numFmtId="0" fontId="0" fillId="0" borderId="9" xfId="0" applyBorder="1"/>
    <xf numFmtId="0" fontId="0" fillId="0" borderId="6" xfId="0" applyBorder="1" applyAlignment="1">
      <alignment horizontal="right"/>
    </xf>
    <xf numFmtId="2" fontId="0" fillId="0" borderId="6" xfId="0" applyNumberFormat="1" applyBorder="1" applyAlignment="1">
      <alignment horizontal="center"/>
    </xf>
    <xf numFmtId="0" fontId="0" fillId="0" borderId="6" xfId="0" applyBorder="1"/>
    <xf numFmtId="0" fontId="0" fillId="0" borderId="10" xfId="0" applyBorder="1"/>
    <xf numFmtId="0" fontId="0" fillId="0" borderId="0" xfId="0" applyAlignment="1">
      <alignment horizontal="center"/>
    </xf>
    <xf numFmtId="9" fontId="0" fillId="0" borderId="0" xfId="0" applyNumberFormat="1" applyAlignment="1">
      <alignment horizontal="center"/>
    </xf>
    <xf numFmtId="0" fontId="5" fillId="0" borderId="0" xfId="0" applyFont="1" applyAlignment="1">
      <alignment horizontal="right"/>
    </xf>
    <xf numFmtId="0" fontId="0" fillId="0" borderId="8" xfId="0" applyBorder="1" applyAlignment="1">
      <alignment horizontal="right"/>
    </xf>
    <xf numFmtId="0" fontId="0" fillId="0" borderId="8" xfId="0" applyBorder="1" applyAlignment="1">
      <alignment horizontal="center"/>
    </xf>
    <xf numFmtId="9" fontId="0" fillId="0" borderId="8" xfId="0" applyNumberFormat="1" applyBorder="1" applyAlignment="1">
      <alignment horizontal="center"/>
    </xf>
    <xf numFmtId="0" fontId="5" fillId="0" borderId="7" xfId="0" applyFont="1" applyBorder="1" applyAlignment="1">
      <alignment horizontal="right"/>
    </xf>
    <xf numFmtId="2" fontId="5" fillId="0" borderId="7" xfId="0" applyNumberFormat="1" applyFont="1" applyBorder="1" applyAlignment="1">
      <alignment horizontal="center"/>
    </xf>
    <xf numFmtId="9" fontId="5" fillId="0" borderId="7" xfId="0" applyNumberFormat="1" applyFont="1" applyBorder="1" applyAlignment="1">
      <alignment horizontal="center"/>
    </xf>
    <xf numFmtId="0" fontId="9" fillId="0" borderId="7" xfId="0" applyFont="1" applyBorder="1" applyAlignment="1">
      <alignment horizontal="center"/>
    </xf>
    <xf numFmtId="0" fontId="5" fillId="0" borderId="6" xfId="0" applyFont="1" applyBorder="1" applyAlignment="1">
      <alignment horizontal="center"/>
    </xf>
    <xf numFmtId="2" fontId="5" fillId="0" borderId="6" xfId="0" applyNumberFormat="1" applyFont="1" applyBorder="1" applyAlignment="1">
      <alignment horizontal="center"/>
    </xf>
    <xf numFmtId="9" fontId="5" fillId="0" borderId="6" xfId="0" applyNumberFormat="1" applyFont="1" applyBorder="1" applyAlignment="1">
      <alignment horizontal="center"/>
    </xf>
    <xf numFmtId="0" fontId="0" fillId="0" borderId="7" xfId="0" applyBorder="1" applyAlignment="1">
      <alignment horizontal="center"/>
    </xf>
    <xf numFmtId="2" fontId="5" fillId="0" borderId="8" xfId="0" applyNumberFormat="1" applyFont="1" applyBorder="1" applyAlignment="1">
      <alignment horizontal="center"/>
    </xf>
    <xf numFmtId="9" fontId="0" fillId="0" borderId="7" xfId="0" applyNumberFormat="1" applyBorder="1" applyAlignment="1">
      <alignment horizontal="center"/>
    </xf>
    <xf numFmtId="164" fontId="0" fillId="0" borderId="7" xfId="0" applyNumberFormat="1" applyBorder="1" applyAlignment="1">
      <alignment horizontal="center"/>
    </xf>
    <xf numFmtId="2" fontId="0" fillId="0" borderId="6" xfId="0" applyNumberFormat="1" applyBorder="1" applyAlignment="1">
      <alignment horizontal="right"/>
    </xf>
    <xf numFmtId="2" fontId="0" fillId="0" borderId="6" xfId="0" applyNumberFormat="1" applyBorder="1"/>
    <xf numFmtId="164" fontId="0" fillId="0" borderId="6" xfId="0" applyNumberFormat="1" applyBorder="1" applyAlignment="1">
      <alignment horizontal="center"/>
    </xf>
    <xf numFmtId="165" fontId="0" fillId="0" borderId="7" xfId="0" applyNumberFormat="1" applyBorder="1" applyAlignment="1">
      <alignment horizontal="center"/>
    </xf>
    <xf numFmtId="2" fontId="0" fillId="0" borderId="9" xfId="0" applyNumberFormat="1" applyBorder="1"/>
    <xf numFmtId="164" fontId="0" fillId="0" borderId="11" xfId="0" applyNumberFormat="1" applyBorder="1" applyAlignment="1">
      <alignment horizontal="center"/>
    </xf>
    <xf numFmtId="2" fontId="0" fillId="0" borderId="8" xfId="0" applyNumberForma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2" fontId="0" fillId="0" borderId="0" xfId="0" applyNumberFormat="1"/>
    <xf numFmtId="0" fontId="5" fillId="0" borderId="12" xfId="0" applyFont="1" applyBorder="1"/>
    <xf numFmtId="0" fontId="0" fillId="0" borderId="17" xfId="0" applyBorder="1"/>
    <xf numFmtId="0" fontId="0" fillId="0" borderId="18" xfId="0" applyBorder="1"/>
    <xf numFmtId="0" fontId="0" fillId="0" borderId="19" xfId="0" applyBorder="1"/>
    <xf numFmtId="0" fontId="5" fillId="0" borderId="18"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20" xfId="0" applyFont="1" applyBorder="1" applyAlignment="1">
      <alignment horizontal="center"/>
    </xf>
    <xf numFmtId="2" fontId="5" fillId="0" borderId="0" xfId="0" applyNumberFormat="1" applyFont="1"/>
    <xf numFmtId="0" fontId="5" fillId="0" borderId="0" xfId="0" applyFont="1"/>
    <xf numFmtId="0" fontId="0" fillId="0" borderId="4"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2" borderId="18" xfId="0" applyFill="1" applyBorder="1"/>
    <xf numFmtId="2" fontId="0" fillId="2" borderId="7" xfId="0" applyNumberFormat="1" applyFill="1" applyBorder="1" applyAlignment="1">
      <alignment horizontal="center"/>
    </xf>
    <xf numFmtId="0" fontId="0" fillId="2" borderId="1" xfId="0" applyFill="1" applyBorder="1"/>
    <xf numFmtId="0" fontId="0" fillId="2" borderId="0" xfId="0" applyFill="1"/>
    <xf numFmtId="2" fontId="0" fillId="2" borderId="7" xfId="0" applyNumberFormat="1" applyFill="1" applyBorder="1" applyAlignment="1">
      <alignment horizontal="right"/>
    </xf>
    <xf numFmtId="0" fontId="0" fillId="2" borderId="0" xfId="0" applyFill="1" applyAlignment="1">
      <alignment horizontal="center"/>
    </xf>
    <xf numFmtId="164" fontId="0" fillId="2" borderId="7" xfId="0" applyNumberFormat="1" applyFill="1" applyBorder="1" applyAlignment="1">
      <alignment horizontal="center"/>
    </xf>
    <xf numFmtId="0" fontId="0" fillId="2" borderId="7" xfId="0" applyFill="1" applyBorder="1" applyAlignment="1">
      <alignment horizontal="right"/>
    </xf>
    <xf numFmtId="2" fontId="0" fillId="2" borderId="7" xfId="0" applyNumberFormat="1" applyFill="1" applyBorder="1"/>
    <xf numFmtId="0" fontId="0" fillId="2" borderId="12" xfId="0" applyFill="1" applyBorder="1"/>
    <xf numFmtId="0" fontId="0" fillId="2" borderId="15" xfId="0" applyFill="1" applyBorder="1"/>
    <xf numFmtId="2" fontId="0" fillId="2" borderId="0" xfId="0" applyNumberFormat="1" applyFill="1" applyAlignment="1">
      <alignment horizontal="center"/>
    </xf>
    <xf numFmtId="0" fontId="6" fillId="0" borderId="0" xfId="0" applyFont="1"/>
    <xf numFmtId="0" fontId="0" fillId="2" borderId="9" xfId="0" applyFill="1" applyBorder="1"/>
    <xf numFmtId="2" fontId="0" fillId="2" borderId="9" xfId="0" applyNumberFormat="1" applyFill="1" applyBorder="1" applyAlignment="1">
      <alignment horizontal="center"/>
    </xf>
    <xf numFmtId="0" fontId="0" fillId="2" borderId="9" xfId="0" applyFill="1" applyBorder="1" applyAlignment="1">
      <alignment horizontal="center"/>
    </xf>
    <xf numFmtId="0" fontId="0" fillId="2" borderId="7" xfId="0" applyFill="1" applyBorder="1"/>
    <xf numFmtId="2" fontId="0" fillId="0" borderId="4" xfId="0" applyNumberFormat="1" applyBorder="1" applyAlignment="1">
      <alignment horizontal="center"/>
    </xf>
    <xf numFmtId="0" fontId="0" fillId="0" borderId="21" xfId="0" applyBorder="1" applyAlignment="1">
      <alignment vertical="center"/>
    </xf>
    <xf numFmtId="0" fontId="0" fillId="0" borderId="8" xfId="0" applyBorder="1" applyAlignment="1">
      <alignment vertical="center"/>
    </xf>
    <xf numFmtId="0" fontId="0" fillId="0" borderId="6" xfId="0" applyBorder="1" applyAlignment="1">
      <alignment vertical="center"/>
    </xf>
    <xf numFmtId="9" fontId="0" fillId="0" borderId="7" xfId="0" applyNumberFormat="1" applyBorder="1" applyAlignment="1">
      <alignment horizontal="left"/>
    </xf>
    <xf numFmtId="2" fontId="0" fillId="0" borderId="0" xfId="0" applyNumberFormat="1" applyAlignment="1">
      <alignment horizontal="right"/>
    </xf>
    <xf numFmtId="164" fontId="0" fillId="0" borderId="7" xfId="0" applyNumberFormat="1" applyBorder="1" applyAlignment="1">
      <alignment horizontal="left"/>
    </xf>
    <xf numFmtId="0" fontId="0" fillId="0" borderId="22" xfId="0" applyBorder="1"/>
    <xf numFmtId="164" fontId="8" fillId="0" borderId="7" xfId="3" applyNumberFormat="1" applyBorder="1" applyAlignment="1" applyProtection="1">
      <alignment horizontal="left"/>
    </xf>
    <xf numFmtId="164" fontId="8" fillId="0" borderId="7" xfId="3" applyNumberFormat="1" applyFill="1" applyBorder="1" applyAlignment="1" applyProtection="1">
      <alignment horizontal="left"/>
    </xf>
    <xf numFmtId="0" fontId="0" fillId="0" borderId="11" xfId="0" applyBorder="1"/>
    <xf numFmtId="0" fontId="5" fillId="0" borderId="0" xfId="0" applyFont="1" applyAlignment="1">
      <alignment horizontal="center"/>
    </xf>
    <xf numFmtId="2" fontId="0" fillId="3" borderId="7" xfId="0" applyNumberFormat="1" applyFill="1" applyBorder="1" applyAlignment="1">
      <alignment horizontal="center"/>
    </xf>
    <xf numFmtId="2" fontId="0" fillId="4" borderId="7" xfId="0" applyNumberFormat="1" applyFill="1" applyBorder="1" applyAlignment="1">
      <alignment horizontal="center"/>
    </xf>
    <xf numFmtId="2" fontId="0" fillId="3" borderId="7" xfId="0" applyNumberFormat="1" applyFill="1" applyBorder="1"/>
    <xf numFmtId="2" fontId="0" fillId="3" borderId="0" xfId="0" applyNumberFormat="1" applyFill="1" applyAlignment="1">
      <alignment horizontal="center"/>
    </xf>
    <xf numFmtId="164" fontId="0" fillId="3" borderId="7" xfId="0" applyNumberFormat="1" applyFill="1" applyBorder="1" applyAlignment="1">
      <alignment horizontal="center"/>
    </xf>
    <xf numFmtId="0" fontId="0" fillId="3" borderId="0" xfId="0" applyFill="1"/>
    <xf numFmtId="0" fontId="0" fillId="3" borderId="12" xfId="0" applyFill="1" applyBorder="1"/>
    <xf numFmtId="0" fontId="0" fillId="3" borderId="1" xfId="0" applyFill="1" applyBorder="1"/>
    <xf numFmtId="2" fontId="0" fillId="3" borderId="7" xfId="0" applyNumberFormat="1" applyFill="1" applyBorder="1" applyAlignment="1">
      <alignment horizontal="right"/>
    </xf>
    <xf numFmtId="0" fontId="0" fillId="4" borderId="1" xfId="0" applyFill="1" applyBorder="1"/>
    <xf numFmtId="0" fontId="0" fillId="4" borderId="0" xfId="0" applyFill="1"/>
    <xf numFmtId="2" fontId="0" fillId="4" borderId="7" xfId="0" applyNumberFormat="1" applyFill="1" applyBorder="1" applyAlignment="1">
      <alignment horizontal="right"/>
    </xf>
    <xf numFmtId="2" fontId="0" fillId="4" borderId="7" xfId="0" applyNumberFormat="1" applyFill="1" applyBorder="1"/>
    <xf numFmtId="2" fontId="0" fillId="4" borderId="0" xfId="0" applyNumberFormat="1" applyFill="1" applyAlignment="1">
      <alignment horizontal="center"/>
    </xf>
    <xf numFmtId="164" fontId="0" fillId="4" borderId="7" xfId="0" applyNumberFormat="1" applyFill="1" applyBorder="1" applyAlignment="1">
      <alignment horizontal="center"/>
    </xf>
    <xf numFmtId="0" fontId="0" fillId="4" borderId="12" xfId="0" applyFill="1" applyBorder="1"/>
    <xf numFmtId="0" fontId="0" fillId="3" borderId="0" xfId="0" applyFill="1" applyAlignment="1">
      <alignment horizontal="center"/>
    </xf>
    <xf numFmtId="0" fontId="5" fillId="3" borderId="1" xfId="0" applyFont="1" applyFill="1" applyBorder="1"/>
    <xf numFmtId="0" fontId="0" fillId="4" borderId="0" xfId="0" applyFill="1" applyAlignment="1">
      <alignment horizontal="center"/>
    </xf>
    <xf numFmtId="0" fontId="0" fillId="4" borderId="7" xfId="0" applyFill="1" applyBorder="1"/>
    <xf numFmtId="0" fontId="0" fillId="3" borderId="7" xfId="0" applyFill="1" applyBorder="1"/>
    <xf numFmtId="0" fontId="0" fillId="3" borderId="4" xfId="0" applyFill="1" applyBorder="1"/>
    <xf numFmtId="2" fontId="0" fillId="3" borderId="6" xfId="0" applyNumberFormat="1" applyFill="1" applyBorder="1" applyAlignment="1">
      <alignment horizontal="right"/>
    </xf>
    <xf numFmtId="2" fontId="0" fillId="3" borderId="6" xfId="0" applyNumberFormat="1" applyFill="1" applyBorder="1" applyAlignment="1">
      <alignment horizontal="center"/>
    </xf>
    <xf numFmtId="2" fontId="0" fillId="3" borderId="6" xfId="0" applyNumberFormat="1" applyFill="1" applyBorder="1"/>
    <xf numFmtId="0" fontId="0" fillId="3" borderId="4" xfId="0" applyFill="1" applyBorder="1" applyAlignment="1">
      <alignment horizontal="center"/>
    </xf>
    <xf numFmtId="164" fontId="0" fillId="3" borderId="6" xfId="0" applyNumberFormat="1" applyFill="1" applyBorder="1" applyAlignment="1">
      <alignment horizontal="center"/>
    </xf>
    <xf numFmtId="0" fontId="0" fillId="3" borderId="14" xfId="0" applyFill="1" applyBorder="1"/>
    <xf numFmtId="0" fontId="0" fillId="3" borderId="9" xfId="0" applyFill="1" applyBorder="1"/>
    <xf numFmtId="165" fontId="0" fillId="3" borderId="7" xfId="0" applyNumberFormat="1" applyFill="1" applyBorder="1" applyAlignment="1">
      <alignment horizontal="center"/>
    </xf>
    <xf numFmtId="0" fontId="0" fillId="3" borderId="7" xfId="0" applyFill="1" applyBorder="1" applyAlignment="1">
      <alignment horizontal="right"/>
    </xf>
    <xf numFmtId="0" fontId="0" fillId="4" borderId="7" xfId="0" applyFill="1" applyBorder="1" applyAlignment="1">
      <alignment horizontal="right"/>
    </xf>
    <xf numFmtId="0" fontId="5" fillId="4" borderId="12" xfId="0" applyFont="1" applyFill="1" applyBorder="1"/>
    <xf numFmtId="0" fontId="0" fillId="4" borderId="15" xfId="0" applyFill="1" applyBorder="1"/>
    <xf numFmtId="0" fontId="0" fillId="4" borderId="9" xfId="0" applyFill="1" applyBorder="1" applyAlignment="1">
      <alignment horizontal="center"/>
    </xf>
    <xf numFmtId="0" fontId="0" fillId="3" borderId="15" xfId="0" applyFill="1" applyBorder="1"/>
    <xf numFmtId="0" fontId="0" fillId="3" borderId="9" xfId="0" applyFill="1" applyBorder="1" applyAlignment="1">
      <alignment horizontal="right"/>
    </xf>
    <xf numFmtId="2" fontId="0" fillId="3" borderId="9" xfId="0" applyNumberFormat="1" applyFill="1" applyBorder="1" applyAlignment="1">
      <alignment horizontal="center"/>
    </xf>
    <xf numFmtId="2" fontId="0" fillId="3" borderId="9" xfId="0" applyNumberFormat="1" applyFill="1" applyBorder="1"/>
    <xf numFmtId="0" fontId="0" fillId="3" borderId="9" xfId="0" applyFill="1" applyBorder="1" applyAlignment="1">
      <alignment horizontal="center"/>
    </xf>
    <xf numFmtId="0" fontId="0" fillId="3" borderId="17" xfId="0" applyFill="1" applyBorder="1"/>
    <xf numFmtId="0" fontId="0" fillId="4" borderId="9" xfId="0" applyFill="1" applyBorder="1"/>
    <xf numFmtId="2" fontId="0" fillId="4" borderId="9" xfId="0" applyNumberFormat="1" applyFill="1" applyBorder="1" applyAlignment="1">
      <alignment horizontal="center"/>
    </xf>
    <xf numFmtId="0" fontId="0" fillId="3" borderId="3" xfId="0" applyFill="1" applyBorder="1"/>
    <xf numFmtId="0" fontId="0" fillId="3" borderId="6" xfId="0" applyFill="1" applyBorder="1" applyAlignment="1">
      <alignment horizontal="right"/>
    </xf>
    <xf numFmtId="0" fontId="0" fillId="3" borderId="6" xfId="0" applyFill="1" applyBorder="1"/>
    <xf numFmtId="0" fontId="0" fillId="3" borderId="11" xfId="0" applyFill="1" applyBorder="1" applyAlignment="1">
      <alignment horizontal="center"/>
    </xf>
    <xf numFmtId="164" fontId="0" fillId="3" borderId="11" xfId="0" applyNumberFormat="1" applyFill="1" applyBorder="1" applyAlignment="1">
      <alignment horizontal="center"/>
    </xf>
    <xf numFmtId="0" fontId="0" fillId="3" borderId="16" xfId="0" applyFill="1" applyBorder="1"/>
    <xf numFmtId="0" fontId="0" fillId="3" borderId="19" xfId="0" applyFill="1" applyBorder="1"/>
    <xf numFmtId="0" fontId="0" fillId="3" borderId="10" xfId="0" applyFill="1" applyBorder="1"/>
    <xf numFmtId="0" fontId="0" fillId="3" borderId="2" xfId="0" applyFill="1" applyBorder="1"/>
    <xf numFmtId="0" fontId="0" fillId="3" borderId="8" xfId="0" applyFill="1" applyBorder="1" applyAlignment="1">
      <alignment horizontal="right"/>
    </xf>
    <xf numFmtId="0" fontId="0" fillId="3" borderId="8" xfId="0" applyFill="1" applyBorder="1" applyAlignment="1">
      <alignment horizontal="center"/>
    </xf>
    <xf numFmtId="0" fontId="0" fillId="3" borderId="8" xfId="0" applyFill="1" applyBorder="1"/>
    <xf numFmtId="2" fontId="0" fillId="3" borderId="8" xfId="0" applyNumberFormat="1" applyFill="1" applyBorder="1" applyAlignment="1">
      <alignment horizontal="center"/>
    </xf>
    <xf numFmtId="9" fontId="0" fillId="3" borderId="8" xfId="0" applyNumberFormat="1" applyFill="1" applyBorder="1" applyAlignment="1">
      <alignment horizontal="center"/>
    </xf>
    <xf numFmtId="0" fontId="5" fillId="3" borderId="20" xfId="0" applyFont="1" applyFill="1" applyBorder="1" applyAlignment="1">
      <alignment horizontal="center"/>
    </xf>
    <xf numFmtId="0" fontId="5" fillId="3" borderId="7" xfId="0" applyFont="1" applyFill="1" applyBorder="1" applyAlignment="1">
      <alignment horizontal="right"/>
    </xf>
    <xf numFmtId="0" fontId="5" fillId="3" borderId="7" xfId="0" applyFont="1" applyFill="1" applyBorder="1" applyAlignment="1">
      <alignment horizontal="center"/>
    </xf>
    <xf numFmtId="2" fontId="5" fillId="3" borderId="7" xfId="0" applyNumberFormat="1" applyFont="1" applyFill="1" applyBorder="1" applyAlignment="1">
      <alignment horizontal="center"/>
    </xf>
    <xf numFmtId="9" fontId="5" fillId="3" borderId="7" xfId="0" applyNumberFormat="1" applyFont="1" applyFill="1" applyBorder="1" applyAlignment="1">
      <alignment horizontal="center"/>
    </xf>
    <xf numFmtId="0" fontId="5" fillId="3" borderId="9" xfId="0" applyFont="1" applyFill="1" applyBorder="1" applyAlignment="1">
      <alignment horizontal="center"/>
    </xf>
    <xf numFmtId="0" fontId="5" fillId="3" borderId="18" xfId="0" applyFont="1" applyFill="1" applyBorder="1" applyAlignment="1">
      <alignment horizontal="center"/>
    </xf>
    <xf numFmtId="0" fontId="9" fillId="3" borderId="7" xfId="0" applyFont="1" applyFill="1" applyBorder="1" applyAlignment="1">
      <alignment horizontal="center"/>
    </xf>
    <xf numFmtId="0" fontId="0" fillId="3" borderId="5" xfId="0" applyFill="1" applyBorder="1"/>
    <xf numFmtId="0" fontId="5" fillId="3" borderId="6" xfId="0" applyFont="1" applyFill="1" applyBorder="1" applyAlignment="1">
      <alignment horizontal="right"/>
    </xf>
    <xf numFmtId="0" fontId="5" fillId="3" borderId="6" xfId="0" applyFont="1" applyFill="1" applyBorder="1" applyAlignment="1">
      <alignment horizontal="center"/>
    </xf>
    <xf numFmtId="2" fontId="5" fillId="3" borderId="6" xfId="0" applyNumberFormat="1" applyFont="1" applyFill="1" applyBorder="1" applyAlignment="1">
      <alignment horizontal="center"/>
    </xf>
    <xf numFmtId="9" fontId="5" fillId="3" borderId="6" xfId="0" applyNumberFormat="1" applyFont="1" applyFill="1" applyBorder="1" applyAlignment="1">
      <alignment horizontal="center"/>
    </xf>
    <xf numFmtId="0" fontId="5" fillId="3" borderId="11" xfId="0" applyFont="1" applyFill="1" applyBorder="1" applyAlignment="1">
      <alignment horizontal="center"/>
    </xf>
    <xf numFmtId="0" fontId="0" fillId="3" borderId="7" xfId="0" applyFill="1" applyBorder="1" applyAlignment="1">
      <alignment horizontal="center"/>
    </xf>
    <xf numFmtId="2" fontId="5" fillId="3" borderId="8" xfId="0" applyNumberFormat="1" applyFont="1" applyFill="1" applyBorder="1" applyAlignment="1">
      <alignment horizontal="center"/>
    </xf>
    <xf numFmtId="9" fontId="0" fillId="3" borderId="7" xfId="0" applyNumberFormat="1" applyFill="1" applyBorder="1" applyAlignment="1">
      <alignment horizontal="center"/>
    </xf>
    <xf numFmtId="0" fontId="0" fillId="3" borderId="13" xfId="0" applyFill="1" applyBorder="1"/>
    <xf numFmtId="0" fontId="0" fillId="3" borderId="18" xfId="0" applyFill="1" applyBorder="1" applyAlignment="1">
      <alignment wrapText="1"/>
    </xf>
    <xf numFmtId="0" fontId="0" fillId="4" borderId="18" xfId="0" applyFill="1" applyBorder="1" applyAlignment="1">
      <alignment wrapText="1"/>
    </xf>
    <xf numFmtId="0" fontId="0" fillId="3" borderId="17" xfId="0" applyFill="1" applyBorder="1" applyAlignment="1">
      <alignment wrapText="1"/>
    </xf>
    <xf numFmtId="0" fontId="0" fillId="3" borderId="19" xfId="0" applyFill="1" applyBorder="1" applyAlignment="1">
      <alignment wrapText="1"/>
    </xf>
    <xf numFmtId="0" fontId="0" fillId="0" borderId="18" xfId="0" applyBorder="1" applyAlignment="1">
      <alignment wrapText="1"/>
    </xf>
    <xf numFmtId="0" fontId="0" fillId="0" borderId="17" xfId="0" applyBorder="1" applyAlignment="1">
      <alignment wrapText="1"/>
    </xf>
    <xf numFmtId="2" fontId="5" fillId="0" borderId="20" xfId="0" applyNumberFormat="1" applyFont="1" applyBorder="1" applyAlignment="1">
      <alignment horizontal="center"/>
    </xf>
    <xf numFmtId="0" fontId="5" fillId="0" borderId="8" xfId="0" applyFont="1" applyBorder="1" applyAlignment="1">
      <alignment horizontal="center"/>
    </xf>
    <xf numFmtId="2" fontId="0" fillId="5" borderId="7" xfId="0" applyNumberFormat="1" applyFill="1" applyBorder="1" applyAlignment="1">
      <alignment horizontal="center"/>
    </xf>
    <xf numFmtId="0" fontId="0" fillId="5" borderId="0" xfId="0" applyFill="1"/>
    <xf numFmtId="2" fontId="0" fillId="5" borderId="7" xfId="0" applyNumberFormat="1" applyFill="1" applyBorder="1" applyAlignment="1">
      <alignment horizontal="right"/>
    </xf>
    <xf numFmtId="2" fontId="0" fillId="5" borderId="7" xfId="0" applyNumberFormat="1" applyFill="1" applyBorder="1"/>
    <xf numFmtId="2" fontId="0" fillId="5" borderId="0" xfId="0" applyNumberFormat="1" applyFill="1" applyAlignment="1">
      <alignment horizontal="center"/>
    </xf>
    <xf numFmtId="164" fontId="0" fillId="5" borderId="7" xfId="0" applyNumberFormat="1" applyFill="1" applyBorder="1" applyAlignment="1">
      <alignment horizontal="center"/>
    </xf>
    <xf numFmtId="0" fontId="0" fillId="5" borderId="12" xfId="0" applyFill="1" applyBorder="1"/>
    <xf numFmtId="0" fontId="0" fillId="5" borderId="18" xfId="0" applyFill="1" applyBorder="1" applyAlignment="1">
      <alignment wrapText="1"/>
    </xf>
    <xf numFmtId="2" fontId="5" fillId="5" borderId="0" xfId="0" applyNumberFormat="1" applyFont="1" applyFill="1"/>
    <xf numFmtId="0" fontId="0" fillId="5" borderId="0" xfId="0" applyFill="1" applyAlignment="1">
      <alignment horizontal="center"/>
    </xf>
    <xf numFmtId="0" fontId="5" fillId="5" borderId="1" xfId="0" applyFont="1" applyFill="1" applyBorder="1"/>
    <xf numFmtId="2" fontId="5" fillId="0" borderId="0" xfId="0" applyNumberFormat="1" applyFont="1" applyAlignment="1">
      <alignment horizontal="center"/>
    </xf>
    <xf numFmtId="0" fontId="18" fillId="0" borderId="0" xfId="0" applyFont="1"/>
    <xf numFmtId="0" fontId="8" fillId="0" borderId="7" xfId="3" applyBorder="1" applyAlignment="1" applyProtection="1">
      <alignment horizontal="center"/>
    </xf>
    <xf numFmtId="0" fontId="8" fillId="0" borderId="7" xfId="3" applyBorder="1" applyAlignment="1" applyProtection="1">
      <alignment horizontal="left"/>
    </xf>
    <xf numFmtId="0" fontId="19" fillId="0" borderId="18" xfId="0" applyFont="1" applyBorder="1" applyAlignment="1">
      <alignment wrapText="1"/>
    </xf>
    <xf numFmtId="0" fontId="5" fillId="0" borderId="18" xfId="0" applyFont="1" applyBorder="1" applyAlignment="1">
      <alignment wrapText="1"/>
    </xf>
    <xf numFmtId="0" fontId="20" fillId="0" borderId="1" xfId="0" applyFont="1" applyBorder="1"/>
    <xf numFmtId="164" fontId="8" fillId="0" borderId="0" xfId="3" applyNumberFormat="1" applyBorder="1" applyAlignment="1" applyProtection="1">
      <alignment horizontal="left"/>
    </xf>
    <xf numFmtId="0" fontId="15" fillId="0" borderId="1" xfId="0" applyFont="1" applyBorder="1"/>
    <xf numFmtId="0" fontId="13" fillId="0" borderId="0" xfId="0" applyFont="1"/>
    <xf numFmtId="0" fontId="13" fillId="0" borderId="22" xfId="0" applyFont="1" applyBorder="1"/>
    <xf numFmtId="0" fontId="13" fillId="0" borderId="1" xfId="0" applyFont="1" applyBorder="1"/>
    <xf numFmtId="0" fontId="21" fillId="0" borderId="1" xfId="0" applyFont="1" applyBorder="1"/>
    <xf numFmtId="0" fontId="16" fillId="0" borderId="1" xfId="0" applyFont="1" applyBorder="1"/>
    <xf numFmtId="0" fontId="17" fillId="0" borderId="1" xfId="0" applyFont="1" applyBorder="1"/>
    <xf numFmtId="0" fontId="22" fillId="0" borderId="0" xfId="0" applyFont="1" applyAlignment="1">
      <alignment horizontal="left" vertical="center"/>
    </xf>
    <xf numFmtId="2" fontId="1" fillId="0" borderId="7" xfId="1" applyNumberFormat="1" applyFont="1" applyFill="1" applyBorder="1" applyAlignment="1">
      <alignment horizontal="center" vertical="center"/>
    </xf>
    <xf numFmtId="0" fontId="1" fillId="0" borderId="12" xfId="0" applyFont="1" applyBorder="1"/>
    <xf numFmtId="0" fontId="0" fillId="0" borderId="7" xfId="0" applyBorder="1" applyAlignment="1">
      <alignment horizontal="center" vertical="center" wrapText="1"/>
    </xf>
    <xf numFmtId="0" fontId="0" fillId="0" borderId="7" xfId="0" applyBorder="1" applyAlignment="1">
      <alignment horizontal="center" vertical="center"/>
    </xf>
    <xf numFmtId="0" fontId="1" fillId="0" borderId="1" xfId="0" applyFont="1" applyBorder="1"/>
    <xf numFmtId="0" fontId="1" fillId="2" borderId="1" xfId="0" applyFont="1" applyFill="1" applyBorder="1"/>
    <xf numFmtId="0" fontId="1" fillId="0" borderId="3" xfId="0" applyFont="1" applyBorder="1"/>
    <xf numFmtId="0" fontId="1" fillId="0" borderId="18" xfId="0" applyFont="1" applyBorder="1"/>
    <xf numFmtId="0" fontId="1" fillId="0" borderId="0" xfId="0" applyFont="1"/>
    <xf numFmtId="2" fontId="1" fillId="0" borderId="7" xfId="0" applyNumberFormat="1" applyFont="1" applyBorder="1"/>
    <xf numFmtId="2" fontId="1" fillId="0" borderId="7" xfId="0" applyNumberFormat="1" applyFont="1" applyBorder="1" applyAlignment="1">
      <alignment horizontal="center"/>
    </xf>
    <xf numFmtId="9" fontId="1" fillId="0" borderId="7" xfId="0" applyNumberFormat="1" applyFont="1" applyBorder="1" applyAlignment="1">
      <alignment horizontal="left"/>
    </xf>
    <xf numFmtId="2" fontId="1" fillId="0" borderId="9" xfId="0" applyNumberFormat="1" applyFont="1" applyBorder="1"/>
    <xf numFmtId="2" fontId="1" fillId="0" borderId="7" xfId="2" applyNumberFormat="1" applyFont="1" applyFill="1" applyBorder="1" applyAlignment="1">
      <alignment horizontal="center" vertical="center"/>
    </xf>
    <xf numFmtId="2" fontId="1" fillId="0" borderId="0" xfId="0" applyNumberFormat="1" applyFont="1" applyAlignment="1">
      <alignment horizontal="right"/>
    </xf>
    <xf numFmtId="164" fontId="1" fillId="0" borderId="7" xfId="0" applyNumberFormat="1" applyFont="1" applyBorder="1" applyAlignment="1">
      <alignment horizontal="left"/>
    </xf>
    <xf numFmtId="0" fontId="1" fillId="0" borderId="7" xfId="0" applyFont="1" applyBorder="1"/>
    <xf numFmtId="164" fontId="1" fillId="0" borderId="7" xfId="0" applyNumberFormat="1" applyFont="1" applyBorder="1" applyAlignment="1">
      <alignment horizontal="center"/>
    </xf>
    <xf numFmtId="0" fontId="1" fillId="0" borderId="15" xfId="0" applyFont="1" applyBorder="1"/>
    <xf numFmtId="2" fontId="1" fillId="0" borderId="7" xfId="1" applyNumberFormat="1" applyFont="1" applyFill="1" applyBorder="1" applyAlignment="1">
      <alignment vertical="center"/>
    </xf>
    <xf numFmtId="2" fontId="1" fillId="0" borderId="0" xfId="0" applyNumberFormat="1" applyFont="1"/>
    <xf numFmtId="164" fontId="1" fillId="0" borderId="22" xfId="0" applyNumberFormat="1" applyFont="1" applyBorder="1" applyAlignment="1">
      <alignment horizontal="left"/>
    </xf>
    <xf numFmtId="164" fontId="1" fillId="0" borderId="0" xfId="0" applyNumberFormat="1" applyFont="1" applyAlignment="1">
      <alignment horizontal="left"/>
    </xf>
    <xf numFmtId="0" fontId="1" fillId="0" borderId="15" xfId="0" quotePrefix="1" applyFont="1" applyBorder="1"/>
    <xf numFmtId="0" fontId="1" fillId="0" borderId="9" xfId="0" applyFont="1" applyBorder="1"/>
    <xf numFmtId="0" fontId="1" fillId="0" borderId="22" xfId="0" applyFont="1" applyBorder="1"/>
    <xf numFmtId="0" fontId="1" fillId="0" borderId="12" xfId="0" quotePrefix="1" applyFont="1" applyBorder="1"/>
    <xf numFmtId="166" fontId="1" fillId="0" borderId="7" xfId="1" applyNumberFormat="1" applyFont="1" applyFill="1" applyBorder="1" applyAlignment="1">
      <alignment horizontal="center" vertical="center"/>
    </xf>
    <xf numFmtId="164" fontId="1" fillId="0" borderId="0" xfId="0" applyNumberFormat="1" applyFont="1" applyAlignment="1">
      <alignment horizontal="center"/>
    </xf>
    <xf numFmtId="0" fontId="1" fillId="0" borderId="4" xfId="0" applyFont="1" applyBorder="1"/>
    <xf numFmtId="0" fontId="1" fillId="0" borderId="11" xfId="0" applyFont="1" applyBorder="1"/>
    <xf numFmtId="0" fontId="1" fillId="0" borderId="6" xfId="0" applyFont="1" applyBorder="1"/>
    <xf numFmtId="0" fontId="1" fillId="0" borderId="14" xfId="0" applyFont="1" applyBorder="1"/>
    <xf numFmtId="0" fontId="1" fillId="0" borderId="18" xfId="0" applyFont="1" applyBorder="1" applyAlignment="1">
      <alignment wrapText="1"/>
    </xf>
    <xf numFmtId="2" fontId="1" fillId="0" borderId="7" xfId="0" applyNumberFormat="1" applyFont="1" applyBorder="1" applyAlignment="1">
      <alignment horizontal="right"/>
    </xf>
    <xf numFmtId="0" fontId="1" fillId="0" borderId="0" xfId="0" applyFont="1" applyAlignment="1">
      <alignment horizontal="center"/>
    </xf>
    <xf numFmtId="2" fontId="1" fillId="0" borderId="0" xfId="0" applyNumberFormat="1" applyFont="1" applyAlignment="1">
      <alignment horizontal="center"/>
    </xf>
    <xf numFmtId="0" fontId="1" fillId="5" borderId="1" xfId="0" applyFont="1" applyFill="1" applyBorder="1"/>
    <xf numFmtId="0" fontId="1" fillId="0" borderId="19" xfId="0" applyFont="1" applyBorder="1" applyAlignment="1">
      <alignment wrapText="1"/>
    </xf>
    <xf numFmtId="0" fontId="1" fillId="3" borderId="18" xfId="0" applyFont="1" applyFill="1" applyBorder="1" applyAlignment="1">
      <alignment wrapText="1"/>
    </xf>
    <xf numFmtId="0" fontId="1" fillId="4" borderId="18" xfId="0" applyFont="1" applyFill="1" applyBorder="1" applyAlignment="1">
      <alignment wrapText="1"/>
    </xf>
    <xf numFmtId="0" fontId="1" fillId="3" borderId="1" xfId="0" applyFont="1" applyFill="1" applyBorder="1"/>
    <xf numFmtId="0" fontId="1" fillId="3" borderId="0" xfId="0" applyFont="1" applyFill="1"/>
    <xf numFmtId="2" fontId="1" fillId="3" borderId="7" xfId="0" applyNumberFormat="1" applyFont="1" applyFill="1" applyBorder="1" applyAlignment="1">
      <alignment horizontal="right"/>
    </xf>
    <xf numFmtId="2" fontId="1" fillId="3" borderId="7" xfId="0" applyNumberFormat="1" applyFont="1" applyFill="1" applyBorder="1" applyAlignment="1">
      <alignment horizontal="center"/>
    </xf>
    <xf numFmtId="2" fontId="1" fillId="3" borderId="7" xfId="0" applyNumberFormat="1" applyFont="1" applyFill="1" applyBorder="1"/>
    <xf numFmtId="0" fontId="1" fillId="3" borderId="0" xfId="0" applyFont="1" applyFill="1" applyAlignment="1">
      <alignment horizontal="center"/>
    </xf>
    <xf numFmtId="164" fontId="1" fillId="3" borderId="7" xfId="0" applyNumberFormat="1" applyFont="1" applyFill="1" applyBorder="1" applyAlignment="1">
      <alignment horizontal="center"/>
    </xf>
    <xf numFmtId="0" fontId="1" fillId="3" borderId="12" xfId="0" applyFont="1" applyFill="1" applyBorder="1"/>
    <xf numFmtId="2" fontId="1" fillId="3" borderId="0" xfId="0" applyNumberFormat="1" applyFont="1" applyFill="1" applyAlignment="1">
      <alignment horizontal="center"/>
    </xf>
    <xf numFmtId="0" fontId="1" fillId="4" borderId="1" xfId="0" applyFont="1" applyFill="1" applyBorder="1"/>
    <xf numFmtId="0" fontId="1" fillId="3" borderId="3" xfId="0" applyFont="1" applyFill="1" applyBorder="1"/>
    <xf numFmtId="0" fontId="0" fillId="0" borderId="18" xfId="0" applyBorder="1" applyAlignment="1">
      <alignment horizontal="left" vertical="center" wrapText="1"/>
    </xf>
    <xf numFmtId="2" fontId="5" fillId="0" borderId="8"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5" fillId="0" borderId="1" xfId="0" applyFont="1" applyBorder="1" applyAlignment="1">
      <alignment horizontal="left" wrapText="1"/>
    </xf>
    <xf numFmtId="0" fontId="15" fillId="0" borderId="0" xfId="0" applyFont="1" applyAlignment="1">
      <alignment horizontal="left" wrapText="1"/>
    </xf>
    <xf numFmtId="0" fontId="15" fillId="0" borderId="22" xfId="0" applyFont="1" applyBorder="1" applyAlignment="1">
      <alignment horizontal="left" wrapText="1"/>
    </xf>
    <xf numFmtId="0" fontId="13" fillId="0" borderId="1" xfId="0" applyFont="1" applyBorder="1" applyAlignment="1">
      <alignment horizontal="left" wrapText="1"/>
    </xf>
    <xf numFmtId="0" fontId="13" fillId="0" borderId="0" xfId="0" applyFont="1" applyAlignment="1">
      <alignment horizontal="left" wrapText="1"/>
    </xf>
    <xf numFmtId="0" fontId="13" fillId="0" borderId="22" xfId="0" applyFont="1" applyBorder="1" applyAlignment="1">
      <alignment horizontal="left" wrapText="1"/>
    </xf>
    <xf numFmtId="0" fontId="13" fillId="0" borderId="1" xfId="0" applyFont="1" applyBorder="1" applyAlignment="1">
      <alignment horizontal="left" vertical="top" wrapText="1"/>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left"/>
    </xf>
    <xf numFmtId="0" fontId="1" fillId="5" borderId="18" xfId="0" applyFont="1" applyFill="1" applyBorder="1" applyAlignment="1">
      <alignment horizontal="left" wrapText="1"/>
    </xf>
    <xf numFmtId="0" fontId="1" fillId="5" borderId="18" xfId="0" applyFont="1" applyFill="1" applyBorder="1" applyAlignment="1">
      <alignment horizontal="left" vertical="center" wrapText="1"/>
    </xf>
    <xf numFmtId="0" fontId="0" fillId="5" borderId="18" xfId="0" applyFill="1" applyBorder="1" applyAlignment="1">
      <alignment horizontal="left" vertical="center" wrapText="1"/>
    </xf>
    <xf numFmtId="0" fontId="1" fillId="0" borderId="18" xfId="0" applyFont="1" applyBorder="1" applyAlignment="1">
      <alignment horizontal="left" vertical="center" wrapText="1"/>
    </xf>
    <xf numFmtId="0" fontId="1" fillId="4" borderId="18" xfId="0" applyFont="1" applyFill="1" applyBorder="1" applyAlignment="1">
      <alignment horizontal="left" vertical="center" wrapText="1"/>
    </xf>
    <xf numFmtId="0" fontId="0" fillId="4" borderId="18" xfId="0" applyFill="1" applyBorder="1" applyAlignment="1">
      <alignment horizontal="left" vertical="center" wrapText="1"/>
    </xf>
    <xf numFmtId="0" fontId="1" fillId="4" borderId="18" xfId="0" applyFont="1" applyFill="1" applyBorder="1" applyAlignment="1">
      <alignment horizontal="left" wrapText="1"/>
    </xf>
    <xf numFmtId="0" fontId="1" fillId="3" borderId="18" xfId="0" applyFont="1" applyFill="1" applyBorder="1" applyAlignment="1">
      <alignment horizontal="left" wrapText="1"/>
    </xf>
    <xf numFmtId="0" fontId="4" fillId="0" borderId="0" xfId="0"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Corporate%20Finance/FeesCharges/2022-23/SPS%20Hourly%20Rates/WORKINGS%20Hourly%20Recharge%20Rate%20Calculation%202022-23%20v2%20(excluding%20trainee%20offic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urly Rate Movement Analysis"/>
      <sheetName val="Hourly Rates Summary"/>
      <sheetName val="Full Economic Cost Comparison"/>
      <sheetName val="Staff Hourly Rates Calc"/>
      <sheetName val="Officer Hourly Rates Calc"/>
      <sheetName val="Staff Allowance Summary"/>
      <sheetName val="Officer Allowances Summary"/>
      <sheetName val="National Insurance Rates"/>
      <sheetName val="Corp Budget 19-20"/>
      <sheetName val="Corp Budget 22-23"/>
      <sheetName val="Central Items Budget 19-20"/>
      <sheetName val="Corp Budget 18-19"/>
      <sheetName val="Corp Budget 16-17"/>
      <sheetName val="Central Items Budget 22-23"/>
      <sheetName val="Fleet Budget 19-20"/>
      <sheetName val="Fleet Budget 18-19"/>
      <sheetName val="Fleet Budget 16-17"/>
      <sheetName val="Fleet Budget 22-23"/>
      <sheetName val="CMC Budget 19-20"/>
      <sheetName val="CMC Budget 18-19"/>
      <sheetName val="CMC Budget 16-17"/>
      <sheetName val="CMC Budget 22-23"/>
      <sheetName val="IT Budget 19-20"/>
      <sheetName val="IT Budget 18-19"/>
      <sheetName val="IT Budget 16-17"/>
      <sheetName val="IT Budget 22-23"/>
      <sheetName val="Ops Support 19-20"/>
      <sheetName val=" 17-18"/>
      <sheetName val="Ops Support 16-17"/>
      <sheetName val="Ops Support 22-23"/>
      <sheetName val="PCSO 19-20"/>
      <sheetName val="PCSO 22-23"/>
      <sheetName val="Insurance Breakdown - 19-20"/>
      <sheetName val="Insurance Breakdown - Current"/>
    </sheetNames>
    <sheetDataSet>
      <sheetData sheetId="0"/>
      <sheetData sheetId="1">
        <row r="20">
          <cell r="L20">
            <v>27.930879027988027</v>
          </cell>
          <cell r="M20">
            <v>39.166566803621663</v>
          </cell>
          <cell r="N20">
            <v>39.680104940928864</v>
          </cell>
          <cell r="O20">
            <v>49.865918006565472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data.protection@leicestershire.pnn.police.uk" TargetMode="External"/><Relationship Id="rId2" Type="http://schemas.openxmlformats.org/officeDocument/2006/relationships/hyperlink" Target="mailto:firearms.licensing@leicestershire.pnn.police.uk" TargetMode="External"/><Relationship Id="rId1" Type="http://schemas.openxmlformats.org/officeDocument/2006/relationships/hyperlink" Target="mailto:finance@leicestershire.pnn.police.uk" TargetMode="External"/><Relationship Id="rId5" Type="http://schemas.openxmlformats.org/officeDocument/2006/relationships/printerSettings" Target="../printerSettings/printerSettings10.bin"/><Relationship Id="rId4" Type="http://schemas.openxmlformats.org/officeDocument/2006/relationships/hyperlink" Target="mailto:Service_Section_CJ@leicestershire.pnn.police.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firearms.licensing@leicestershire.pnn.police.uk" TargetMode="External"/><Relationship Id="rId2" Type="http://schemas.openxmlformats.org/officeDocument/2006/relationships/hyperlink" Target="mailto:fingerprint@leicestershire.pnn.police.uk" TargetMode="External"/><Relationship Id="rId1" Type="http://schemas.openxmlformats.org/officeDocument/2006/relationships/hyperlink" Target="mailto:finance@leicestershire.pnn.police.uk" TargetMode="External"/><Relationship Id="rId5" Type="http://schemas.openxmlformats.org/officeDocument/2006/relationships/printerSettings" Target="../printerSettings/printerSettings3.bin"/><Relationship Id="rId4" Type="http://schemas.openxmlformats.org/officeDocument/2006/relationships/hyperlink" Target="mailto:data.protection@leicestershire.pnn.police.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protection@leicestershire.pnn.police.uk" TargetMode="External"/><Relationship Id="rId2" Type="http://schemas.openxmlformats.org/officeDocument/2006/relationships/hyperlink" Target="mailto:firearms.licensing@leicestershire.pnn.police.uk" TargetMode="External"/><Relationship Id="rId1" Type="http://schemas.openxmlformats.org/officeDocument/2006/relationships/hyperlink" Target="mailto:finance@leicestershire.pnn.police.uk" TargetMode="External"/><Relationship Id="rId5" Type="http://schemas.openxmlformats.org/officeDocument/2006/relationships/printerSettings" Target="../printerSettings/printerSettings4.bin"/><Relationship Id="rId4" Type="http://schemas.openxmlformats.org/officeDocument/2006/relationships/hyperlink" Target="mailto:Service_Section_CJ@leicestershire.pnn.police.u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protection@leicestershire.pnn.police.uk" TargetMode="External"/><Relationship Id="rId2" Type="http://schemas.openxmlformats.org/officeDocument/2006/relationships/hyperlink" Target="mailto:firearms.licensing@leicestershire.pnn.police.uk" TargetMode="External"/><Relationship Id="rId1" Type="http://schemas.openxmlformats.org/officeDocument/2006/relationships/hyperlink" Target="mailto:finance@leicestershire.pnn.police.uk" TargetMode="External"/><Relationship Id="rId5" Type="http://schemas.openxmlformats.org/officeDocument/2006/relationships/printerSettings" Target="../printerSettings/printerSettings5.bin"/><Relationship Id="rId4" Type="http://schemas.openxmlformats.org/officeDocument/2006/relationships/hyperlink" Target="mailto:Service_Section_CJ@leicestershire.pnn.police.uk"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protection@leicestershire.pnn.police.uk" TargetMode="External"/><Relationship Id="rId2" Type="http://schemas.openxmlformats.org/officeDocument/2006/relationships/hyperlink" Target="mailto:firearms.licensing@leicestershire.pnn.police.uk" TargetMode="External"/><Relationship Id="rId1" Type="http://schemas.openxmlformats.org/officeDocument/2006/relationships/hyperlink" Target="mailto:finance@leicestershire.pnn.police.uk"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data.protection@leicestershire.pnn.police.uk" TargetMode="External"/><Relationship Id="rId2" Type="http://schemas.openxmlformats.org/officeDocument/2006/relationships/hyperlink" Target="mailto:firearms.licensing@leicestershire.pnn.police.uk" TargetMode="External"/><Relationship Id="rId1" Type="http://schemas.openxmlformats.org/officeDocument/2006/relationships/hyperlink" Target="mailto:finance@leicestershire.pnn.police.uk"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22"/>
  <sheetViews>
    <sheetView zoomScaleNormal="100" workbookViewId="0">
      <selection activeCell="E14" sqref="E14"/>
    </sheetView>
  </sheetViews>
  <sheetFormatPr defaultRowHeight="12.75"/>
  <cols>
    <col min="5" max="5" width="11.5703125" customWidth="1"/>
    <col min="6" max="6" width="1.5703125" customWidth="1"/>
    <col min="7" max="7" width="10.5703125" style="27" customWidth="1"/>
    <col min="8" max="8" width="1.85546875" customWidth="1"/>
    <col min="9" max="9" width="10.5703125" style="2" customWidth="1"/>
    <col min="10" max="10" width="9.5703125" bestFit="1" customWidth="1"/>
    <col min="11" max="11" width="10.5703125" style="27" customWidth="1"/>
    <col min="12" max="12" width="1.85546875" customWidth="1"/>
    <col min="13" max="13" width="33.5703125" hidden="1" customWidth="1"/>
    <col min="14" max="14" width="50.5703125" customWidth="1"/>
  </cols>
  <sheetData>
    <row r="1" spans="1:14">
      <c r="F1" s="1"/>
      <c r="K1" s="28"/>
      <c r="N1" s="29" t="s">
        <v>0</v>
      </c>
    </row>
    <row r="2" spans="1:14">
      <c r="F2" s="1"/>
      <c r="K2" s="28"/>
    </row>
    <row r="3" spans="1:14" ht="18">
      <c r="A3" s="3" t="s">
        <v>1</v>
      </c>
      <c r="F3" s="1"/>
      <c r="I3" s="4"/>
      <c r="K3" s="28"/>
    </row>
    <row r="4" spans="1:14">
      <c r="F4" s="1"/>
      <c r="K4" s="28"/>
    </row>
    <row r="5" spans="1:14" ht="15.75">
      <c r="A5" s="5" t="s">
        <v>2</v>
      </c>
      <c r="F5" s="1"/>
      <c r="K5" s="28"/>
    </row>
    <row r="6" spans="1:14" ht="15.75">
      <c r="A6" s="5" t="s">
        <v>3</v>
      </c>
      <c r="F6" s="1"/>
      <c r="K6" s="28"/>
    </row>
    <row r="7" spans="1:14" ht="13.5" thickBot="1">
      <c r="F7" s="1"/>
      <c r="K7" s="28"/>
    </row>
    <row r="8" spans="1:14">
      <c r="A8" s="26"/>
      <c r="B8" s="7"/>
      <c r="C8" s="7"/>
      <c r="D8" s="7"/>
      <c r="E8" s="7"/>
      <c r="F8" s="30"/>
      <c r="G8" s="31"/>
      <c r="H8" s="13"/>
      <c r="I8" s="50"/>
      <c r="J8" s="13"/>
      <c r="K8" s="32"/>
      <c r="L8" s="13"/>
      <c r="M8" s="64"/>
      <c r="N8" s="58"/>
    </row>
    <row r="9" spans="1:14">
      <c r="A9" s="6"/>
      <c r="F9" s="33"/>
      <c r="G9" s="12" t="s">
        <v>4</v>
      </c>
      <c r="H9" s="12"/>
      <c r="I9" s="34" t="s">
        <v>4</v>
      </c>
      <c r="J9" s="12" t="s">
        <v>5</v>
      </c>
      <c r="K9" s="35" t="s">
        <v>6</v>
      </c>
      <c r="L9" s="17"/>
      <c r="M9" s="62" t="s">
        <v>7</v>
      </c>
      <c r="N9" s="61" t="s">
        <v>7</v>
      </c>
    </row>
    <row r="10" spans="1:14">
      <c r="A10" s="6"/>
      <c r="F10" s="33"/>
      <c r="G10" s="12" t="s">
        <v>8</v>
      </c>
      <c r="H10" s="36"/>
      <c r="I10" s="34" t="s">
        <v>9</v>
      </c>
      <c r="J10" s="12" t="s">
        <v>10</v>
      </c>
      <c r="K10" s="35" t="s">
        <v>11</v>
      </c>
      <c r="L10" s="17"/>
      <c r="M10" s="62" t="s">
        <v>12</v>
      </c>
      <c r="N10" s="61" t="s">
        <v>13</v>
      </c>
    </row>
    <row r="11" spans="1:14" ht="13.5" thickBot="1">
      <c r="A11" s="8"/>
      <c r="B11" s="9"/>
      <c r="C11" s="9"/>
      <c r="D11" s="9"/>
      <c r="E11" s="10"/>
      <c r="F11" s="11"/>
      <c r="G11" s="37" t="s">
        <v>14</v>
      </c>
      <c r="H11" s="25"/>
      <c r="I11" s="38" t="s">
        <v>15</v>
      </c>
      <c r="J11" s="25"/>
      <c r="K11" s="39"/>
      <c r="L11" s="25"/>
      <c r="M11" s="63"/>
      <c r="N11" s="60"/>
    </row>
    <row r="12" spans="1:14">
      <c r="A12" s="6"/>
      <c r="F12" s="12"/>
      <c r="G12" s="12" t="s">
        <v>16</v>
      </c>
      <c r="H12" s="40"/>
      <c r="I12" s="41" t="s">
        <v>16</v>
      </c>
      <c r="K12" s="42"/>
      <c r="M12" s="52"/>
      <c r="N12" s="59"/>
    </row>
    <row r="13" spans="1:14">
      <c r="A13" s="14" t="s">
        <v>17</v>
      </c>
      <c r="F13" s="15"/>
      <c r="G13" s="40"/>
      <c r="H13" s="19"/>
      <c r="I13" s="16"/>
      <c r="J13" s="27"/>
      <c r="K13" s="42"/>
      <c r="M13" s="51"/>
      <c r="N13" s="59"/>
    </row>
    <row r="14" spans="1:14">
      <c r="A14" s="6" t="s">
        <v>18</v>
      </c>
      <c r="F14" s="18"/>
      <c r="G14" s="16">
        <v>88.6</v>
      </c>
      <c r="H14" s="19"/>
      <c r="I14" s="16">
        <v>91.8</v>
      </c>
      <c r="J14" s="2" t="s">
        <v>19</v>
      </c>
      <c r="K14" s="43">
        <f>(I14-G14)/G14</f>
        <v>3.6117381489842018E-2</v>
      </c>
      <c r="M14" s="51"/>
      <c r="N14" s="59"/>
    </row>
    <row r="15" spans="1:14">
      <c r="A15" s="6" t="s">
        <v>20</v>
      </c>
      <c r="F15" s="18"/>
      <c r="G15" s="16">
        <v>3.8</v>
      </c>
      <c r="H15" s="19"/>
      <c r="I15" s="16">
        <v>4</v>
      </c>
      <c r="J15" s="2" t="s">
        <v>21</v>
      </c>
      <c r="K15" s="43">
        <f>(I15-G15)/G15</f>
        <v>5.2631578947368474E-2</v>
      </c>
      <c r="M15" s="51" t="s">
        <v>22</v>
      </c>
      <c r="N15" s="59"/>
    </row>
    <row r="16" spans="1:14">
      <c r="A16" s="6" t="s">
        <v>23</v>
      </c>
      <c r="F16" s="18"/>
      <c r="G16" s="16" t="s">
        <v>24</v>
      </c>
      <c r="H16" s="19"/>
      <c r="I16" s="16" t="s">
        <v>24</v>
      </c>
      <c r="J16" s="2"/>
      <c r="K16" s="43"/>
      <c r="M16" s="51" t="s">
        <v>25</v>
      </c>
      <c r="N16" s="59"/>
    </row>
    <row r="17" spans="1:16">
      <c r="A17" s="6" t="s">
        <v>26</v>
      </c>
      <c r="F17" s="18"/>
      <c r="G17" s="16">
        <v>31.5</v>
      </c>
      <c r="H17" s="19"/>
      <c r="I17" s="16">
        <v>32.6</v>
      </c>
      <c r="J17" s="2" t="s">
        <v>27</v>
      </c>
      <c r="K17" s="43">
        <f>(I17-G17)/G17</f>
        <v>3.4920634920634963E-2</v>
      </c>
      <c r="M17" s="51" t="s">
        <v>28</v>
      </c>
      <c r="N17" s="59"/>
    </row>
    <row r="18" spans="1:16">
      <c r="A18" s="72" t="s">
        <v>29</v>
      </c>
      <c r="B18" s="73"/>
      <c r="C18" s="73"/>
      <c r="D18" s="73"/>
      <c r="E18" s="73"/>
      <c r="F18" s="74"/>
      <c r="G18" s="71">
        <v>809.77</v>
      </c>
      <c r="H18" s="78"/>
      <c r="I18" s="71">
        <v>809.77</v>
      </c>
      <c r="J18" s="81" t="s">
        <v>30</v>
      </c>
      <c r="K18" s="76">
        <f>(I18-G18)/G18</f>
        <v>0</v>
      </c>
      <c r="L18" s="73"/>
      <c r="M18" s="79" t="s">
        <v>31</v>
      </c>
      <c r="N18" s="70" t="s">
        <v>32</v>
      </c>
    </row>
    <row r="19" spans="1:16">
      <c r="A19" s="72" t="s">
        <v>33</v>
      </c>
      <c r="B19" s="73"/>
      <c r="C19" s="73"/>
      <c r="D19" s="73"/>
      <c r="E19" s="73"/>
      <c r="F19" s="74"/>
      <c r="G19" s="71" t="s">
        <v>34</v>
      </c>
      <c r="H19" s="73"/>
      <c r="I19" s="71" t="s">
        <v>34</v>
      </c>
      <c r="J19" s="75" t="s">
        <v>35</v>
      </c>
      <c r="K19" s="76"/>
      <c r="L19" s="73"/>
      <c r="M19" s="79"/>
      <c r="N19" s="70" t="s">
        <v>36</v>
      </c>
    </row>
    <row r="20" spans="1:16">
      <c r="A20" s="72" t="s">
        <v>37</v>
      </c>
      <c r="B20" s="73"/>
      <c r="C20" s="73"/>
      <c r="D20" s="73"/>
      <c r="E20" s="73"/>
      <c r="F20" s="74"/>
      <c r="G20" s="71">
        <v>0</v>
      </c>
      <c r="H20" s="73"/>
      <c r="I20" s="71">
        <v>0</v>
      </c>
      <c r="J20" s="75"/>
      <c r="K20" s="76">
        <v>0</v>
      </c>
      <c r="L20" s="73"/>
      <c r="M20" s="51" t="s">
        <v>38</v>
      </c>
      <c r="N20" s="70" t="s">
        <v>39</v>
      </c>
    </row>
    <row r="21" spans="1:16">
      <c r="A21" s="72" t="s">
        <v>40</v>
      </c>
      <c r="B21" s="73"/>
      <c r="C21" s="73"/>
      <c r="D21" s="73"/>
      <c r="E21" s="73"/>
      <c r="F21" s="74"/>
      <c r="G21" s="71" t="s">
        <v>34</v>
      </c>
      <c r="H21" s="78"/>
      <c r="I21" s="71" t="s">
        <v>34</v>
      </c>
      <c r="J21" s="81" t="s">
        <v>41</v>
      </c>
      <c r="K21" s="76"/>
      <c r="L21" s="73"/>
      <c r="M21" s="79" t="s">
        <v>25</v>
      </c>
      <c r="N21" s="70" t="s">
        <v>42</v>
      </c>
    </row>
    <row r="22" spans="1:16">
      <c r="A22" s="72" t="s">
        <v>43</v>
      </c>
      <c r="B22" s="73"/>
      <c r="C22" s="73"/>
      <c r="D22" s="73"/>
      <c r="E22" s="73"/>
      <c r="F22" s="74"/>
      <c r="G22" s="71">
        <v>109.37</v>
      </c>
      <c r="H22" s="78"/>
      <c r="I22" s="71">
        <v>109.37</v>
      </c>
      <c r="J22" s="81" t="s">
        <v>44</v>
      </c>
      <c r="K22" s="76">
        <f>(I22-G22)/G22</f>
        <v>0</v>
      </c>
      <c r="L22" s="73"/>
      <c r="M22" s="79" t="s">
        <v>45</v>
      </c>
      <c r="N22" s="70" t="s">
        <v>46</v>
      </c>
    </row>
    <row r="23" spans="1:16">
      <c r="A23" s="6" t="s">
        <v>47</v>
      </c>
      <c r="F23" s="18"/>
      <c r="G23" s="16"/>
      <c r="H23" s="19"/>
      <c r="I23" s="16"/>
      <c r="J23" s="27"/>
      <c r="K23" s="43"/>
      <c r="M23" s="51"/>
      <c r="N23" s="59"/>
    </row>
    <row r="24" spans="1:16">
      <c r="A24" s="72" t="s">
        <v>48</v>
      </c>
      <c r="B24" s="73"/>
      <c r="C24" s="73"/>
      <c r="D24" s="73"/>
      <c r="E24" s="73"/>
      <c r="F24" s="74"/>
      <c r="G24" s="71" t="s">
        <v>34</v>
      </c>
      <c r="H24" s="78"/>
      <c r="I24" s="71" t="s">
        <v>34</v>
      </c>
      <c r="J24" s="81" t="s">
        <v>49</v>
      </c>
      <c r="K24" s="76"/>
      <c r="L24" s="73"/>
      <c r="M24" s="79" t="s">
        <v>50</v>
      </c>
      <c r="N24" s="70" t="s">
        <v>51</v>
      </c>
    </row>
    <row r="25" spans="1:16">
      <c r="A25" s="6" t="s">
        <v>52</v>
      </c>
      <c r="F25" s="18"/>
      <c r="G25" s="16"/>
      <c r="H25" s="19"/>
      <c r="I25" s="16"/>
      <c r="J25" s="27"/>
      <c r="K25" s="43"/>
      <c r="M25" s="51"/>
      <c r="N25" s="59"/>
    </row>
    <row r="26" spans="1:16">
      <c r="A26" s="72" t="s">
        <v>48</v>
      </c>
      <c r="B26" s="73"/>
      <c r="C26" s="73"/>
      <c r="D26" s="73"/>
      <c r="E26" s="73"/>
      <c r="F26" s="74"/>
      <c r="G26" s="71" t="s">
        <v>34</v>
      </c>
      <c r="H26" s="78"/>
      <c r="I26" s="71" t="s">
        <v>34</v>
      </c>
      <c r="J26" s="75" t="s">
        <v>53</v>
      </c>
      <c r="K26" s="76"/>
      <c r="L26" s="73"/>
      <c r="M26" s="79" t="s">
        <v>50</v>
      </c>
      <c r="N26" s="70" t="s">
        <v>51</v>
      </c>
    </row>
    <row r="27" spans="1:16">
      <c r="A27" s="72" t="s">
        <v>54</v>
      </c>
      <c r="B27" s="73"/>
      <c r="C27" s="73"/>
      <c r="D27" s="73"/>
      <c r="E27" s="73"/>
      <c r="F27" s="74"/>
      <c r="G27" s="71">
        <v>75</v>
      </c>
      <c r="H27" s="78"/>
      <c r="I27" s="71">
        <f>G27</f>
        <v>75</v>
      </c>
      <c r="J27" s="73"/>
      <c r="K27" s="76"/>
      <c r="L27" s="73"/>
      <c r="M27" s="79" t="s">
        <v>55</v>
      </c>
      <c r="N27" s="70" t="s">
        <v>56</v>
      </c>
      <c r="P27" s="65"/>
    </row>
    <row r="28" spans="1:16">
      <c r="A28" s="6"/>
      <c r="F28" s="18"/>
      <c r="G28" s="16"/>
      <c r="H28" s="19"/>
      <c r="I28" s="16"/>
      <c r="K28" s="43"/>
      <c r="M28" s="51"/>
      <c r="N28" s="59"/>
    </row>
    <row r="29" spans="1:16">
      <c r="A29" s="14" t="s">
        <v>57</v>
      </c>
      <c r="F29" s="18"/>
      <c r="G29" s="16"/>
      <c r="H29" s="19"/>
      <c r="I29" s="16"/>
      <c r="J29" s="2"/>
      <c r="K29" s="43"/>
      <c r="M29" s="51"/>
      <c r="N29" s="59"/>
    </row>
    <row r="30" spans="1:16">
      <c r="A30" s="6" t="s">
        <v>58</v>
      </c>
      <c r="F30" s="18"/>
      <c r="G30" s="16">
        <v>25.3</v>
      </c>
      <c r="H30" s="19"/>
      <c r="I30" s="16">
        <v>26.2</v>
      </c>
      <c r="J30" s="2" t="s">
        <v>59</v>
      </c>
      <c r="K30" s="43">
        <f>(I30-G30)/G30</f>
        <v>3.5573122529644209E-2</v>
      </c>
      <c r="M30" s="51"/>
      <c r="N30" s="59"/>
    </row>
    <row r="31" spans="1:16">
      <c r="A31" s="6" t="s">
        <v>60</v>
      </c>
      <c r="F31" s="18"/>
      <c r="G31" s="16">
        <v>2.8</v>
      </c>
      <c r="H31" s="19"/>
      <c r="I31" s="16">
        <v>2.9</v>
      </c>
      <c r="J31" s="2" t="s">
        <v>61</v>
      </c>
      <c r="K31" s="43">
        <f>(I31-G31)/G31</f>
        <v>3.5714285714285747E-2</v>
      </c>
      <c r="M31" s="51"/>
      <c r="N31" s="59"/>
    </row>
    <row r="32" spans="1:16">
      <c r="A32" s="72" t="s">
        <v>62</v>
      </c>
      <c r="B32" s="73"/>
      <c r="C32" s="73"/>
      <c r="D32" s="73"/>
      <c r="E32" s="73"/>
      <c r="F32" s="74"/>
      <c r="G32" s="71">
        <v>109.37</v>
      </c>
      <c r="H32" s="78"/>
      <c r="I32" s="71">
        <v>109.37</v>
      </c>
      <c r="J32" s="81" t="s">
        <v>63</v>
      </c>
      <c r="K32" s="76">
        <f>(I32-G32)/G32</f>
        <v>0</v>
      </c>
      <c r="L32" s="73"/>
      <c r="M32" s="79" t="s">
        <v>45</v>
      </c>
      <c r="N32" s="70" t="s">
        <v>64</v>
      </c>
    </row>
    <row r="33" spans="1:16">
      <c r="A33" s="72" t="s">
        <v>65</v>
      </c>
      <c r="B33" s="73"/>
      <c r="C33" s="73"/>
      <c r="D33" s="73"/>
      <c r="E33" s="73"/>
      <c r="F33" s="74"/>
      <c r="G33" s="71">
        <v>19.72</v>
      </c>
      <c r="H33" s="78"/>
      <c r="I33" s="71">
        <v>19.72</v>
      </c>
      <c r="J33" s="81"/>
      <c r="K33" s="76">
        <f>(I33-G33)/G33</f>
        <v>0</v>
      </c>
      <c r="L33" s="73"/>
      <c r="M33" s="79" t="s">
        <v>45</v>
      </c>
      <c r="N33" s="70" t="s">
        <v>66</v>
      </c>
      <c r="P33" s="65"/>
    </row>
    <row r="34" spans="1:16">
      <c r="A34" s="72"/>
      <c r="B34" s="73"/>
      <c r="C34" s="73"/>
      <c r="D34" s="73"/>
      <c r="E34" s="73"/>
      <c r="F34" s="74"/>
      <c r="G34" s="71"/>
      <c r="H34" s="78"/>
      <c r="I34" s="71"/>
      <c r="J34" s="81"/>
      <c r="K34" s="76"/>
      <c r="L34" s="73"/>
      <c r="M34" s="79"/>
      <c r="N34" s="70" t="s">
        <v>67</v>
      </c>
    </row>
    <row r="35" spans="1:16">
      <c r="A35" s="14" t="s">
        <v>68</v>
      </c>
      <c r="F35" s="18"/>
      <c r="G35" s="16"/>
      <c r="H35" s="19"/>
      <c r="I35" s="16"/>
      <c r="J35" s="27"/>
      <c r="K35" s="43"/>
      <c r="M35" s="51"/>
      <c r="N35" s="59"/>
    </row>
    <row r="36" spans="1:16">
      <c r="A36" s="6" t="s">
        <v>69</v>
      </c>
      <c r="F36" s="18"/>
      <c r="G36" s="16">
        <v>32.5</v>
      </c>
      <c r="H36" s="19"/>
      <c r="I36" s="16">
        <v>33.700000000000003</v>
      </c>
      <c r="J36" s="27" t="s">
        <v>70</v>
      </c>
      <c r="K36" s="43">
        <f>(I36-G36)/G36</f>
        <v>3.692307692307701E-2</v>
      </c>
      <c r="M36" s="51" t="s">
        <v>71</v>
      </c>
      <c r="N36" s="59"/>
    </row>
    <row r="37" spans="1:16">
      <c r="A37" s="213" t="s">
        <v>72</v>
      </c>
      <c r="F37" s="18"/>
      <c r="G37" s="16">
        <v>3.8</v>
      </c>
      <c r="H37" s="19"/>
      <c r="I37" s="16">
        <v>4</v>
      </c>
      <c r="J37" s="27" t="s">
        <v>73</v>
      </c>
      <c r="K37" s="43">
        <f>(I37-G37)/G37</f>
        <v>5.2631578947368474E-2</v>
      </c>
      <c r="M37" s="51" t="s">
        <v>71</v>
      </c>
      <c r="N37" s="59"/>
      <c r="P37" s="65"/>
    </row>
    <row r="38" spans="1:16">
      <c r="A38" s="213" t="s">
        <v>74</v>
      </c>
      <c r="F38" s="18"/>
      <c r="G38" s="16"/>
      <c r="H38" s="19"/>
      <c r="I38" s="16"/>
      <c r="J38" s="27"/>
      <c r="K38" s="43"/>
      <c r="M38" s="51"/>
      <c r="N38" s="59"/>
    </row>
    <row r="39" spans="1:16">
      <c r="A39" s="213" t="s">
        <v>75</v>
      </c>
      <c r="F39" s="18"/>
      <c r="G39" s="16" t="s">
        <v>24</v>
      </c>
      <c r="H39" s="19"/>
      <c r="I39" s="16" t="s">
        <v>24</v>
      </c>
      <c r="J39" s="27"/>
      <c r="K39" s="43"/>
      <c r="M39" s="51" t="s">
        <v>76</v>
      </c>
      <c r="N39" s="59"/>
    </row>
    <row r="40" spans="1:16">
      <c r="A40" s="213" t="s">
        <v>77</v>
      </c>
      <c r="F40" s="18"/>
      <c r="G40" s="16"/>
      <c r="H40" s="17"/>
      <c r="I40" s="16"/>
      <c r="J40" s="27"/>
      <c r="K40" s="43"/>
      <c r="M40" s="51"/>
      <c r="N40" s="59"/>
    </row>
    <row r="41" spans="1:16">
      <c r="A41" s="213" t="s">
        <v>75</v>
      </c>
      <c r="F41" s="18"/>
      <c r="G41" s="16" t="s">
        <v>24</v>
      </c>
      <c r="H41" s="19"/>
      <c r="I41" s="16" t="s">
        <v>24</v>
      </c>
      <c r="K41" s="43"/>
      <c r="M41" s="51" t="s">
        <v>76</v>
      </c>
      <c r="N41" s="59"/>
    </row>
    <row r="42" spans="1:16">
      <c r="A42" s="213"/>
      <c r="F42" s="18"/>
      <c r="G42" s="16"/>
      <c r="H42" s="17"/>
      <c r="I42" s="16"/>
      <c r="J42" s="27"/>
      <c r="K42" s="43"/>
      <c r="M42" s="51"/>
      <c r="N42" s="59"/>
    </row>
    <row r="43" spans="1:16">
      <c r="A43" s="213" t="s">
        <v>78</v>
      </c>
      <c r="F43" s="18"/>
      <c r="G43" s="16">
        <v>126.5</v>
      </c>
      <c r="H43" s="19"/>
      <c r="I43" s="16">
        <v>130.9</v>
      </c>
      <c r="J43" s="2" t="s">
        <v>79</v>
      </c>
      <c r="K43" s="43">
        <f>(I43-G43)/G43</f>
        <v>3.4782608695652216E-2</v>
      </c>
      <c r="M43" s="51"/>
      <c r="N43" s="59"/>
    </row>
    <row r="44" spans="1:16">
      <c r="A44" s="213" t="s">
        <v>80</v>
      </c>
      <c r="F44" s="18"/>
      <c r="G44" s="16">
        <v>126.5</v>
      </c>
      <c r="H44" s="19"/>
      <c r="I44" s="16">
        <v>130.9</v>
      </c>
      <c r="J44" s="2" t="s">
        <v>81</v>
      </c>
      <c r="K44" s="43">
        <f>(I44-G44)/G44</f>
        <v>3.4782608695652216E-2</v>
      </c>
      <c r="M44" s="51"/>
      <c r="N44" s="59"/>
    </row>
    <row r="45" spans="1:16">
      <c r="A45" s="213" t="s">
        <v>82</v>
      </c>
      <c r="F45" s="18"/>
      <c r="G45" s="16" t="s">
        <v>24</v>
      </c>
      <c r="H45" s="19"/>
      <c r="I45" s="16" t="s">
        <v>24</v>
      </c>
      <c r="J45" s="27"/>
      <c r="K45" s="43"/>
      <c r="M45" s="51"/>
      <c r="N45" s="59"/>
      <c r="P45" s="65"/>
    </row>
    <row r="46" spans="1:16">
      <c r="A46" s="213" t="s">
        <v>83</v>
      </c>
      <c r="F46" s="18"/>
      <c r="G46" s="16"/>
      <c r="H46" s="19"/>
      <c r="I46" s="16"/>
      <c r="J46" s="27"/>
      <c r="K46" s="43"/>
      <c r="M46" s="51"/>
      <c r="N46" s="59"/>
    </row>
    <row r="47" spans="1:16">
      <c r="A47" s="213" t="s">
        <v>84</v>
      </c>
      <c r="F47" s="18"/>
      <c r="G47" s="16">
        <v>50.6</v>
      </c>
      <c r="H47" s="19"/>
      <c r="I47" s="16">
        <v>52.4</v>
      </c>
      <c r="J47" s="27" t="s">
        <v>85</v>
      </c>
      <c r="K47" s="43">
        <f>(I47-G47)/G47</f>
        <v>3.5573122529644209E-2</v>
      </c>
      <c r="M47" s="51"/>
      <c r="N47" s="59"/>
    </row>
    <row r="48" spans="1:16">
      <c r="A48" s="214" t="s">
        <v>86</v>
      </c>
      <c r="B48" s="73"/>
      <c r="C48" s="73"/>
      <c r="D48" s="73"/>
      <c r="E48" s="73"/>
      <c r="F48" s="74"/>
      <c r="G48" s="71">
        <v>102.6</v>
      </c>
      <c r="H48" s="78"/>
      <c r="I48" s="71">
        <v>102.6</v>
      </c>
      <c r="J48" s="75" t="s">
        <v>87</v>
      </c>
      <c r="K48" s="76">
        <f>(I48-G48)/G48</f>
        <v>0</v>
      </c>
      <c r="L48" s="73"/>
      <c r="M48" s="79" t="s">
        <v>88</v>
      </c>
      <c r="N48" s="70" t="s">
        <v>89</v>
      </c>
    </row>
    <row r="49" spans="1:16">
      <c r="A49" s="213" t="s">
        <v>90</v>
      </c>
      <c r="F49" s="18"/>
      <c r="G49" s="16">
        <v>31.5</v>
      </c>
      <c r="H49" s="19"/>
      <c r="I49" s="16">
        <v>32.6</v>
      </c>
      <c r="J49" s="27" t="s">
        <v>91</v>
      </c>
      <c r="K49" s="43">
        <f>(I49-G49)/G49</f>
        <v>3.4920634920634963E-2</v>
      </c>
      <c r="M49" s="51"/>
      <c r="N49" s="59"/>
      <c r="P49" s="65"/>
    </row>
    <row r="50" spans="1:16">
      <c r="A50" s="213"/>
      <c r="F50" s="18"/>
      <c r="G50" s="16"/>
      <c r="H50" s="19"/>
      <c r="I50" s="16"/>
      <c r="J50" s="27"/>
      <c r="K50" s="43"/>
      <c r="M50" s="51"/>
      <c r="N50" s="59"/>
    </row>
    <row r="51" spans="1:16">
      <c r="A51" s="14" t="s">
        <v>92</v>
      </c>
      <c r="F51" s="18"/>
      <c r="G51" s="16"/>
      <c r="H51" s="19"/>
      <c r="I51" s="16"/>
      <c r="J51" s="27"/>
      <c r="K51" s="43"/>
      <c r="M51" s="51"/>
      <c r="N51" s="59"/>
    </row>
    <row r="52" spans="1:16">
      <c r="A52" s="214" t="s">
        <v>93</v>
      </c>
      <c r="B52" s="73"/>
      <c r="C52" s="73"/>
      <c r="D52" s="73"/>
      <c r="E52" s="73"/>
      <c r="F52" s="74"/>
      <c r="G52" s="71" t="s">
        <v>94</v>
      </c>
      <c r="H52" s="74"/>
      <c r="I52" s="71" t="s">
        <v>94</v>
      </c>
      <c r="J52" s="75"/>
      <c r="K52" s="76"/>
      <c r="L52" s="73"/>
      <c r="M52" s="79"/>
      <c r="N52" s="70" t="s">
        <v>95</v>
      </c>
    </row>
    <row r="53" spans="1:16">
      <c r="A53" s="214" t="s">
        <v>96</v>
      </c>
      <c r="B53" s="73"/>
      <c r="C53" s="73"/>
      <c r="D53" s="73"/>
      <c r="E53" s="73"/>
      <c r="F53" s="74"/>
      <c r="G53" s="71">
        <v>31.5</v>
      </c>
      <c r="H53" s="78"/>
      <c r="I53" s="71">
        <v>32.1</v>
      </c>
      <c r="J53" s="81" t="s">
        <v>97</v>
      </c>
      <c r="K53" s="76">
        <f>(I53-G53)/G53</f>
        <v>1.9047619047619094E-2</v>
      </c>
      <c r="L53" s="73"/>
      <c r="M53" s="79" t="s">
        <v>98</v>
      </c>
      <c r="N53" s="70" t="s">
        <v>99</v>
      </c>
    </row>
    <row r="54" spans="1:16">
      <c r="A54" s="214" t="s">
        <v>100</v>
      </c>
      <c r="B54" s="73"/>
      <c r="C54" s="73"/>
      <c r="D54" s="73"/>
      <c r="E54" s="73"/>
      <c r="F54" s="74"/>
      <c r="G54" s="71">
        <v>75.900000000000006</v>
      </c>
      <c r="H54" s="78"/>
      <c r="I54" s="71">
        <v>77.400000000000006</v>
      </c>
      <c r="J54" s="75" t="s">
        <v>101</v>
      </c>
      <c r="K54" s="76">
        <f>(I54-G54)/G54</f>
        <v>1.9762845849802368E-2</v>
      </c>
      <c r="L54" s="73"/>
      <c r="M54" s="79" t="s">
        <v>98</v>
      </c>
      <c r="N54" s="70" t="s">
        <v>102</v>
      </c>
    </row>
    <row r="55" spans="1:16">
      <c r="A55" s="214" t="s">
        <v>103</v>
      </c>
      <c r="B55" s="73"/>
      <c r="C55" s="73"/>
      <c r="D55" s="73"/>
      <c r="E55" s="73"/>
      <c r="F55" s="74"/>
      <c r="G55" s="71" t="s">
        <v>24</v>
      </c>
      <c r="H55" s="78"/>
      <c r="I55" s="71" t="s">
        <v>24</v>
      </c>
      <c r="J55" s="81"/>
      <c r="K55" s="76"/>
      <c r="L55" s="73"/>
      <c r="M55" s="79" t="s">
        <v>98</v>
      </c>
      <c r="N55" s="70" t="s">
        <v>104</v>
      </c>
      <c r="P55" s="65"/>
    </row>
    <row r="56" spans="1:16">
      <c r="A56" s="213"/>
      <c r="F56" s="18"/>
      <c r="G56" s="16"/>
      <c r="H56" s="19"/>
      <c r="I56" s="16"/>
      <c r="J56" s="2"/>
      <c r="K56" s="43"/>
      <c r="M56" s="51"/>
      <c r="N56" s="59"/>
    </row>
    <row r="57" spans="1:16">
      <c r="A57" s="14" t="s">
        <v>105</v>
      </c>
      <c r="F57" s="18"/>
      <c r="G57" s="16"/>
      <c r="H57" s="19"/>
      <c r="I57" s="16"/>
      <c r="J57" s="2"/>
      <c r="K57" s="43"/>
      <c r="M57" s="51"/>
      <c r="N57" s="59"/>
    </row>
    <row r="58" spans="1:16">
      <c r="A58" s="214" t="s">
        <v>106</v>
      </c>
      <c r="B58" s="73"/>
      <c r="C58" s="73"/>
      <c r="D58" s="73"/>
      <c r="E58" s="73"/>
      <c r="F58" s="74"/>
      <c r="G58" s="71">
        <v>109.37</v>
      </c>
      <c r="H58" s="78"/>
      <c r="I58" s="71">
        <v>109.37</v>
      </c>
      <c r="J58" s="81"/>
      <c r="K58" s="76">
        <f>(I58-G58)/G58</f>
        <v>0</v>
      </c>
      <c r="L58" s="73"/>
      <c r="M58" s="79" t="s">
        <v>55</v>
      </c>
      <c r="N58" s="70" t="s">
        <v>107</v>
      </c>
      <c r="P58" s="65"/>
    </row>
    <row r="59" spans="1:16">
      <c r="A59" s="213"/>
      <c r="F59" s="18"/>
      <c r="G59" s="16"/>
      <c r="H59" s="19"/>
      <c r="I59" s="16"/>
      <c r="J59" s="2"/>
      <c r="K59" s="43"/>
      <c r="M59" s="51"/>
      <c r="N59" s="59"/>
    </row>
    <row r="60" spans="1:16">
      <c r="A60" s="14" t="s">
        <v>108</v>
      </c>
      <c r="F60" s="18"/>
      <c r="G60" s="16"/>
      <c r="H60" s="17"/>
      <c r="I60" s="16"/>
      <c r="K60" s="43"/>
      <c r="M60" s="51"/>
      <c r="N60" s="59"/>
    </row>
    <row r="61" spans="1:16">
      <c r="A61" s="213" t="s">
        <v>109</v>
      </c>
      <c r="F61" s="18"/>
      <c r="G61" s="16">
        <v>72.14</v>
      </c>
      <c r="H61" s="19"/>
      <c r="I61" s="16">
        <v>74</v>
      </c>
      <c r="J61" s="27" t="s">
        <v>110</v>
      </c>
      <c r="K61" s="43">
        <f>(I61-G61)/G61</f>
        <v>2.5783199334627107E-2</v>
      </c>
      <c r="M61" s="51" t="s">
        <v>88</v>
      </c>
      <c r="N61" s="59"/>
    </row>
    <row r="62" spans="1:16" ht="13.5" thickBot="1">
      <c r="A62" s="215" t="s">
        <v>111</v>
      </c>
      <c r="B62" s="9"/>
      <c r="C62" s="9"/>
      <c r="D62" s="9"/>
      <c r="E62" s="9"/>
      <c r="F62" s="44"/>
      <c r="G62" s="24">
        <v>35.700000000000003</v>
      </c>
      <c r="H62" s="45"/>
      <c r="I62" s="24">
        <v>36.9</v>
      </c>
      <c r="J62" s="67" t="s">
        <v>112</v>
      </c>
      <c r="K62" s="46">
        <f>(I62-G62)/G62</f>
        <v>3.3613445378151141E-2</v>
      </c>
      <c r="L62" s="9"/>
      <c r="M62" s="53" t="s">
        <v>88</v>
      </c>
      <c r="N62" s="60"/>
      <c r="P62" s="65"/>
    </row>
    <row r="63" spans="1:16">
      <c r="A63" s="6"/>
      <c r="F63" s="15"/>
      <c r="G63" s="16"/>
      <c r="H63" s="19"/>
      <c r="I63" s="16"/>
      <c r="K63" s="43"/>
      <c r="M63" s="51"/>
      <c r="N63" s="58"/>
    </row>
    <row r="64" spans="1:16">
      <c r="A64" s="14" t="s">
        <v>113</v>
      </c>
      <c r="F64" s="15"/>
      <c r="G64" s="16"/>
      <c r="H64" s="19"/>
      <c r="I64" s="16"/>
      <c r="K64" s="43"/>
      <c r="M64" s="51"/>
      <c r="N64" s="59"/>
    </row>
    <row r="65" spans="1:17">
      <c r="A65" s="6" t="s">
        <v>114</v>
      </c>
      <c r="F65" s="18"/>
      <c r="G65" s="16">
        <v>50</v>
      </c>
      <c r="H65" s="19"/>
      <c r="I65" s="16">
        <v>88</v>
      </c>
      <c r="J65" s="2" t="s">
        <v>115</v>
      </c>
      <c r="K65" s="43">
        <f>(I65-G65)/G65</f>
        <v>0.76</v>
      </c>
      <c r="L65" s="22"/>
      <c r="M65" s="51" t="s">
        <v>116</v>
      </c>
      <c r="N65" s="59" t="s">
        <v>117</v>
      </c>
    </row>
    <row r="66" spans="1:17">
      <c r="A66" s="6" t="s">
        <v>118</v>
      </c>
      <c r="F66" s="18"/>
      <c r="G66" s="16">
        <v>40</v>
      </c>
      <c r="H66" s="19"/>
      <c r="I66" s="16">
        <v>62</v>
      </c>
      <c r="J66" s="27" t="s">
        <v>115</v>
      </c>
      <c r="K66" s="43">
        <f t="shared" ref="K66:K77" si="0">(I66-G66)/G66</f>
        <v>0.55000000000000004</v>
      </c>
      <c r="M66" s="51" t="s">
        <v>119</v>
      </c>
      <c r="N66" s="59" t="s">
        <v>120</v>
      </c>
    </row>
    <row r="67" spans="1:17">
      <c r="A67" s="6" t="s">
        <v>121</v>
      </c>
      <c r="F67" s="18"/>
      <c r="G67" s="16">
        <v>9</v>
      </c>
      <c r="H67" s="19"/>
      <c r="I67" s="16">
        <v>4</v>
      </c>
      <c r="J67" s="27" t="s">
        <v>115</v>
      </c>
      <c r="K67" s="43">
        <f t="shared" si="0"/>
        <v>-0.55555555555555558</v>
      </c>
      <c r="M67" s="51" t="s">
        <v>122</v>
      </c>
      <c r="N67" s="59" t="s">
        <v>123</v>
      </c>
    </row>
    <row r="68" spans="1:17">
      <c r="A68" s="6" t="s">
        <v>124</v>
      </c>
      <c r="F68" s="18"/>
      <c r="G68" s="16">
        <v>50</v>
      </c>
      <c r="H68" s="19"/>
      <c r="I68" s="16">
        <v>79.5</v>
      </c>
      <c r="J68" s="27" t="s">
        <v>115</v>
      </c>
      <c r="K68" s="43">
        <f t="shared" si="0"/>
        <v>0.59</v>
      </c>
      <c r="M68" s="51" t="s">
        <v>125</v>
      </c>
      <c r="N68" s="59"/>
    </row>
    <row r="69" spans="1:17">
      <c r="A69" s="6" t="s">
        <v>126</v>
      </c>
      <c r="F69" s="18"/>
      <c r="G69" s="16">
        <v>40</v>
      </c>
      <c r="H69" s="19"/>
      <c r="I69" s="16">
        <v>49</v>
      </c>
      <c r="J69" s="27" t="s">
        <v>115</v>
      </c>
      <c r="K69" s="43">
        <f t="shared" si="0"/>
        <v>0.22500000000000001</v>
      </c>
      <c r="M69" s="51"/>
      <c r="N69" s="59"/>
    </row>
    <row r="70" spans="1:17">
      <c r="A70" s="6" t="s">
        <v>127</v>
      </c>
      <c r="F70" s="18"/>
      <c r="G70" s="16">
        <v>8</v>
      </c>
      <c r="H70" s="19"/>
      <c r="I70" s="16">
        <v>4</v>
      </c>
      <c r="J70" s="27" t="s">
        <v>115</v>
      </c>
      <c r="K70" s="43">
        <f t="shared" si="0"/>
        <v>-0.5</v>
      </c>
      <c r="L70" s="22"/>
      <c r="M70" s="51"/>
      <c r="N70" s="59"/>
    </row>
    <row r="71" spans="1:17">
      <c r="A71" s="6" t="s">
        <v>128</v>
      </c>
      <c r="F71" s="18"/>
      <c r="G71" s="47">
        <v>10</v>
      </c>
      <c r="H71" s="19"/>
      <c r="I71" s="16">
        <v>10.5</v>
      </c>
      <c r="J71" s="27" t="s">
        <v>115</v>
      </c>
      <c r="K71" s="43">
        <f t="shared" si="0"/>
        <v>0.05</v>
      </c>
      <c r="M71" s="51" t="s">
        <v>129</v>
      </c>
      <c r="N71" s="59"/>
    </row>
    <row r="72" spans="1:17">
      <c r="A72" s="6" t="s">
        <v>130</v>
      </c>
      <c r="F72" s="18"/>
      <c r="G72" s="16">
        <v>84</v>
      </c>
      <c r="H72" s="19"/>
      <c r="I72" s="16">
        <v>84</v>
      </c>
      <c r="J72" s="27" t="s">
        <v>115</v>
      </c>
      <c r="K72" s="43">
        <f t="shared" si="0"/>
        <v>0</v>
      </c>
      <c r="M72" s="51"/>
      <c r="N72" s="59"/>
    </row>
    <row r="73" spans="1:17">
      <c r="A73" s="6" t="s">
        <v>131</v>
      </c>
      <c r="F73" s="18"/>
      <c r="G73" s="16">
        <v>150</v>
      </c>
      <c r="H73" s="19"/>
      <c r="I73" s="16">
        <v>200</v>
      </c>
      <c r="J73" s="27" t="s">
        <v>115</v>
      </c>
      <c r="K73" s="43">
        <f t="shared" si="0"/>
        <v>0.33333333333333331</v>
      </c>
      <c r="M73" s="51"/>
      <c r="N73" s="59"/>
    </row>
    <row r="74" spans="1:17">
      <c r="A74" s="6" t="s">
        <v>132</v>
      </c>
      <c r="F74" s="18"/>
      <c r="G74" s="16">
        <v>150</v>
      </c>
      <c r="H74" s="19"/>
      <c r="I74" s="16">
        <v>200</v>
      </c>
      <c r="J74" s="27" t="s">
        <v>115</v>
      </c>
      <c r="K74" s="43">
        <f t="shared" si="0"/>
        <v>0.33333333333333331</v>
      </c>
      <c r="M74" s="51"/>
      <c r="N74" s="59"/>
    </row>
    <row r="75" spans="1:17">
      <c r="A75" s="6" t="s">
        <v>133</v>
      </c>
      <c r="F75" s="18"/>
      <c r="G75" s="16">
        <v>200</v>
      </c>
      <c r="H75" s="19"/>
      <c r="I75" s="16">
        <v>200</v>
      </c>
      <c r="J75" s="27" t="s">
        <v>115</v>
      </c>
      <c r="K75" s="43">
        <f t="shared" si="0"/>
        <v>0</v>
      </c>
      <c r="M75" s="51"/>
      <c r="N75" s="59"/>
    </row>
    <row r="76" spans="1:17">
      <c r="A76" s="213" t="s">
        <v>134</v>
      </c>
      <c r="F76" s="15"/>
      <c r="G76" s="16">
        <v>34</v>
      </c>
      <c r="H76" s="19"/>
      <c r="I76" s="16">
        <v>34</v>
      </c>
      <c r="J76" s="27" t="s">
        <v>115</v>
      </c>
      <c r="K76" s="43">
        <f>(I76-G76)/G76</f>
        <v>0</v>
      </c>
      <c r="M76" s="51" t="s">
        <v>135</v>
      </c>
      <c r="N76" s="216" t="s">
        <v>136</v>
      </c>
    </row>
    <row r="77" spans="1:17">
      <c r="A77" s="6" t="s">
        <v>137</v>
      </c>
      <c r="F77" s="18"/>
      <c r="G77" s="16">
        <v>12.25</v>
      </c>
      <c r="H77" s="19"/>
      <c r="I77" s="16">
        <v>12.25</v>
      </c>
      <c r="J77" s="27" t="s">
        <v>115</v>
      </c>
      <c r="K77" s="43">
        <f t="shared" si="0"/>
        <v>0</v>
      </c>
      <c r="M77" s="51"/>
      <c r="N77" s="59"/>
      <c r="P77" s="65"/>
    </row>
    <row r="78" spans="1:17">
      <c r="A78" s="6"/>
      <c r="F78" s="18"/>
      <c r="G78" s="16"/>
      <c r="H78" s="19"/>
      <c r="I78" s="16"/>
      <c r="K78" s="43"/>
      <c r="M78" s="51"/>
      <c r="N78" s="59"/>
    </row>
    <row r="79" spans="1:17">
      <c r="A79" s="14" t="s">
        <v>138</v>
      </c>
      <c r="F79" s="15"/>
      <c r="G79" s="16"/>
      <c r="H79" s="17"/>
      <c r="I79" s="16"/>
      <c r="K79" s="43"/>
      <c r="M79" s="51"/>
      <c r="N79" s="59"/>
    </row>
    <row r="80" spans="1:17">
      <c r="A80" s="6" t="s">
        <v>139</v>
      </c>
      <c r="F80" s="18"/>
      <c r="G80" s="16">
        <v>63.124637041088178</v>
      </c>
      <c r="H80" s="19"/>
      <c r="I80" s="16">
        <v>62.987264762283814</v>
      </c>
      <c r="J80" s="27" t="s">
        <v>140</v>
      </c>
      <c r="K80" s="43">
        <f t="shared" ref="K80:K89" si="1">(I80-G80)/G80</f>
        <v>-2.1762070285639389E-3</v>
      </c>
      <c r="M80" s="57"/>
      <c r="N80" s="261" t="s">
        <v>141</v>
      </c>
      <c r="O80" s="56"/>
      <c r="Q80" s="56"/>
    </row>
    <row r="81" spans="1:17">
      <c r="A81" s="6" t="s">
        <v>142</v>
      </c>
      <c r="F81" s="18"/>
      <c r="G81" s="16">
        <v>74.620526166307272</v>
      </c>
      <c r="H81" s="19"/>
      <c r="I81" s="16">
        <v>75.067357212554271</v>
      </c>
      <c r="J81" s="27" t="s">
        <v>140</v>
      </c>
      <c r="K81" s="43">
        <f t="shared" si="1"/>
        <v>5.988044700343486E-3</v>
      </c>
      <c r="M81" s="51"/>
      <c r="N81" s="261"/>
      <c r="O81" s="56"/>
      <c r="Q81" s="56"/>
    </row>
    <row r="82" spans="1:17">
      <c r="A82" s="6" t="s">
        <v>143</v>
      </c>
      <c r="F82" s="18"/>
      <c r="G82" s="16">
        <v>69.362076873195576</v>
      </c>
      <c r="H82" s="19"/>
      <c r="I82" s="16">
        <v>69.566171830775176</v>
      </c>
      <c r="J82" s="27" t="s">
        <v>140</v>
      </c>
      <c r="K82" s="43">
        <f t="shared" si="1"/>
        <v>2.9424574173682223E-3</v>
      </c>
      <c r="M82" s="51"/>
      <c r="N82" s="261"/>
      <c r="O82" s="56"/>
      <c r="Q82" s="56"/>
    </row>
    <row r="83" spans="1:17">
      <c r="A83" s="6" t="s">
        <v>144</v>
      </c>
      <c r="F83" s="18"/>
      <c r="G83" s="16">
        <v>74.121785359488783</v>
      </c>
      <c r="H83" s="19"/>
      <c r="I83" s="16">
        <v>73.7014011085829</v>
      </c>
      <c r="J83" s="27" t="s">
        <v>140</v>
      </c>
      <c r="K83" s="43">
        <f t="shared" si="1"/>
        <v>-5.671534338616239E-3</v>
      </c>
      <c r="M83" s="51"/>
      <c r="N83" s="261"/>
      <c r="O83" s="56"/>
      <c r="Q83" s="56"/>
    </row>
    <row r="84" spans="1:17">
      <c r="A84" s="6" t="s">
        <v>145</v>
      </c>
      <c r="F84" s="18"/>
      <c r="G84" s="16">
        <v>92.257268678442188</v>
      </c>
      <c r="H84" s="19"/>
      <c r="I84" s="16">
        <v>89.162056623914822</v>
      </c>
      <c r="J84" s="2" t="s">
        <v>140</v>
      </c>
      <c r="K84" s="43">
        <f t="shared" si="1"/>
        <v>-3.3549790697961837E-2</v>
      </c>
      <c r="M84" s="51"/>
      <c r="N84" s="261"/>
      <c r="O84" s="56"/>
      <c r="Q84" s="56"/>
    </row>
    <row r="85" spans="1:17">
      <c r="A85" s="6" t="s">
        <v>146</v>
      </c>
      <c r="F85" s="18"/>
      <c r="G85" s="16">
        <v>101.60797490432583</v>
      </c>
      <c r="H85" s="19"/>
      <c r="I85" s="16">
        <v>107.14450834673156</v>
      </c>
      <c r="J85" s="27" t="s">
        <v>140</v>
      </c>
      <c r="K85" s="43">
        <f t="shared" si="1"/>
        <v>5.4489162367608764E-2</v>
      </c>
      <c r="M85" s="51"/>
      <c r="N85" s="261"/>
      <c r="O85" s="56"/>
      <c r="Q85" s="56"/>
    </row>
    <row r="86" spans="1:17">
      <c r="A86" s="6" t="s">
        <v>147</v>
      </c>
      <c r="F86" s="15"/>
      <c r="G86" s="16">
        <v>32.97</v>
      </c>
      <c r="H86" s="19"/>
      <c r="I86" s="16">
        <v>35.264106716554572</v>
      </c>
      <c r="J86" s="27" t="s">
        <v>140</v>
      </c>
      <c r="K86" s="43">
        <f t="shared" si="1"/>
        <v>6.9581641387763821E-2</v>
      </c>
      <c r="M86" s="51" t="s">
        <v>148</v>
      </c>
      <c r="N86" s="261"/>
    </row>
    <row r="87" spans="1:17">
      <c r="A87" s="6" t="s">
        <v>149</v>
      </c>
      <c r="F87" s="15"/>
      <c r="G87" s="16">
        <v>25.19</v>
      </c>
      <c r="H87" s="19"/>
      <c r="I87" s="16">
        <v>25.357594359573877</v>
      </c>
      <c r="J87" s="27" t="s">
        <v>140</v>
      </c>
      <c r="K87" s="43">
        <f t="shared" si="1"/>
        <v>6.6532099870534262E-3</v>
      </c>
      <c r="M87" s="51" t="s">
        <v>148</v>
      </c>
      <c r="N87" s="261"/>
      <c r="O87" s="56"/>
    </row>
    <row r="88" spans="1:17">
      <c r="A88" s="213" t="s">
        <v>150</v>
      </c>
      <c r="F88" s="15"/>
      <c r="G88" s="16">
        <v>31.15</v>
      </c>
      <c r="H88" s="19"/>
      <c r="I88" s="16">
        <v>36.438318782517044</v>
      </c>
      <c r="J88" s="27" t="s">
        <v>140</v>
      </c>
      <c r="K88" s="43">
        <f t="shared" si="1"/>
        <v>0.16976946332317963</v>
      </c>
      <c r="M88" s="51" t="s">
        <v>148</v>
      </c>
      <c r="N88" s="261"/>
      <c r="O88" s="56"/>
    </row>
    <row r="89" spans="1:17">
      <c r="A89" s="213" t="s">
        <v>151</v>
      </c>
      <c r="F89" s="15"/>
      <c r="G89" s="16">
        <v>37.53</v>
      </c>
      <c r="H89" s="19"/>
      <c r="I89" s="16">
        <v>43.023011043705566</v>
      </c>
      <c r="J89" s="27" t="s">
        <v>140</v>
      </c>
      <c r="K89" s="43">
        <f t="shared" si="1"/>
        <v>0.14636320393566651</v>
      </c>
      <c r="M89" s="51" t="s">
        <v>148</v>
      </c>
      <c r="N89" s="261"/>
      <c r="O89" s="56"/>
      <c r="P89" s="65"/>
    </row>
    <row r="90" spans="1:17">
      <c r="A90" s="6"/>
      <c r="F90" s="15"/>
      <c r="G90" s="16"/>
      <c r="H90" s="17"/>
      <c r="I90" s="16"/>
      <c r="K90" s="43"/>
      <c r="M90" s="51"/>
      <c r="N90" s="59"/>
    </row>
    <row r="91" spans="1:17">
      <c r="A91" s="14" t="s">
        <v>152</v>
      </c>
      <c r="F91" s="15"/>
      <c r="G91" s="16"/>
      <c r="H91" s="19"/>
      <c r="I91" s="16"/>
      <c r="K91" s="43"/>
      <c r="M91" s="51"/>
      <c r="N91" s="59"/>
    </row>
    <row r="92" spans="1:17">
      <c r="A92" s="213" t="s">
        <v>153</v>
      </c>
      <c r="F92" s="15"/>
      <c r="G92" s="16">
        <v>10</v>
      </c>
      <c r="H92" s="19"/>
      <c r="I92" s="16">
        <v>10</v>
      </c>
      <c r="J92" s="27" t="s">
        <v>154</v>
      </c>
      <c r="K92" s="43">
        <f>(I92-G92)/G92</f>
        <v>0</v>
      </c>
      <c r="M92" s="51"/>
      <c r="N92" s="59"/>
    </row>
    <row r="93" spans="1:17">
      <c r="A93" s="213" t="s">
        <v>155</v>
      </c>
      <c r="F93" s="15"/>
      <c r="G93" s="16">
        <v>79.599999999999994</v>
      </c>
      <c r="H93" s="19"/>
      <c r="I93" s="16">
        <v>82.4</v>
      </c>
      <c r="J93" s="27" t="s">
        <v>156</v>
      </c>
      <c r="K93" s="43">
        <f>(I93-G93)/G93</f>
        <v>3.517587939698507E-2</v>
      </c>
      <c r="M93" s="51"/>
      <c r="N93" s="59"/>
    </row>
    <row r="94" spans="1:17">
      <c r="A94" s="213" t="s">
        <v>157</v>
      </c>
      <c r="F94" s="15"/>
      <c r="G94" s="16">
        <v>26.6</v>
      </c>
      <c r="H94" s="19"/>
      <c r="I94" s="16">
        <v>27.5</v>
      </c>
      <c r="J94" s="27" t="s">
        <v>158</v>
      </c>
      <c r="K94" s="43">
        <f>(I94-G94)/G94</f>
        <v>3.3834586466165356E-2</v>
      </c>
      <c r="M94" s="51" t="s">
        <v>159</v>
      </c>
      <c r="N94" s="59"/>
      <c r="P94" s="65"/>
    </row>
    <row r="95" spans="1:17">
      <c r="A95" s="213"/>
      <c r="F95" s="15"/>
      <c r="G95" s="16"/>
      <c r="H95" s="19"/>
      <c r="I95" s="16"/>
      <c r="K95" s="43"/>
      <c r="M95" s="51"/>
      <c r="N95" s="59"/>
      <c r="P95" s="65"/>
    </row>
    <row r="96" spans="1:17">
      <c r="A96" s="14" t="s">
        <v>160</v>
      </c>
      <c r="F96" s="15"/>
      <c r="G96" s="16"/>
      <c r="H96" s="19"/>
      <c r="I96" s="16"/>
      <c r="K96" s="43"/>
      <c r="M96" s="51"/>
      <c r="N96" s="59"/>
      <c r="P96" s="65"/>
    </row>
    <row r="97" spans="1:16">
      <c r="A97" s="213" t="s">
        <v>161</v>
      </c>
      <c r="F97" s="15"/>
      <c r="G97" s="16">
        <v>30</v>
      </c>
      <c r="H97" s="19"/>
      <c r="I97" s="16">
        <v>30</v>
      </c>
      <c r="K97" s="43">
        <f>(I97-G97)/G97</f>
        <v>0</v>
      </c>
      <c r="M97" s="51"/>
      <c r="N97" s="59" t="s">
        <v>162</v>
      </c>
      <c r="P97" s="65"/>
    </row>
    <row r="98" spans="1:16">
      <c r="A98" s="213" t="s">
        <v>163</v>
      </c>
      <c r="F98" s="15"/>
      <c r="G98" s="16">
        <v>70</v>
      </c>
      <c r="H98" s="19"/>
      <c r="I98" s="16">
        <v>70</v>
      </c>
      <c r="K98" s="43">
        <f>(I98-G98)/G98</f>
        <v>0</v>
      </c>
      <c r="M98" s="51"/>
      <c r="N98" s="59" t="s">
        <v>162</v>
      </c>
      <c r="P98" s="65"/>
    </row>
    <row r="99" spans="1:16">
      <c r="A99" s="213" t="s">
        <v>164</v>
      </c>
      <c r="F99" s="15"/>
      <c r="G99" s="16">
        <v>180</v>
      </c>
      <c r="H99" s="19"/>
      <c r="I99" s="16">
        <v>180</v>
      </c>
      <c r="K99" s="43">
        <f>(I99-G99)/G99</f>
        <v>0</v>
      </c>
      <c r="M99" s="51"/>
      <c r="N99" s="59" t="s">
        <v>162</v>
      </c>
      <c r="P99" s="65"/>
    </row>
    <row r="100" spans="1:16">
      <c r="A100" s="213"/>
      <c r="F100" s="15"/>
      <c r="G100" s="16"/>
      <c r="H100" s="19"/>
      <c r="I100" s="16"/>
      <c r="K100" s="43"/>
      <c r="M100" s="51"/>
      <c r="N100" s="59"/>
    </row>
    <row r="101" spans="1:16">
      <c r="A101" s="14" t="s">
        <v>165</v>
      </c>
      <c r="F101" s="15"/>
      <c r="G101" s="16"/>
      <c r="H101" s="19"/>
      <c r="I101" s="16"/>
      <c r="K101" s="43"/>
      <c r="M101" s="51"/>
      <c r="N101" s="59"/>
    </row>
    <row r="102" spans="1:16">
      <c r="A102" s="214" t="s">
        <v>166</v>
      </c>
      <c r="B102" s="73"/>
      <c r="C102" s="73"/>
      <c r="D102" s="73"/>
      <c r="E102" s="73"/>
      <c r="F102" s="77"/>
      <c r="G102" s="71">
        <v>157.75</v>
      </c>
      <c r="H102" s="78"/>
      <c r="I102" s="71"/>
      <c r="J102" s="73"/>
      <c r="K102" s="76">
        <f>(I102-G102)/G102</f>
        <v>-1</v>
      </c>
      <c r="L102" s="73"/>
      <c r="M102" s="79" t="s">
        <v>167</v>
      </c>
      <c r="N102" s="70" t="s">
        <v>168</v>
      </c>
    </row>
    <row r="103" spans="1:16">
      <c r="A103" s="213" t="s">
        <v>169</v>
      </c>
      <c r="F103" s="15"/>
      <c r="G103" s="16">
        <v>48.62</v>
      </c>
      <c r="H103" s="19"/>
      <c r="I103" s="16">
        <v>43.49</v>
      </c>
      <c r="J103" s="27" t="s">
        <v>170</v>
      </c>
      <c r="K103" s="43">
        <f>(I103-G103)/G103</f>
        <v>-0.10551213492389955</v>
      </c>
      <c r="M103" s="80"/>
      <c r="N103" s="59" t="s">
        <v>171</v>
      </c>
    </row>
    <row r="104" spans="1:16">
      <c r="A104" s="214" t="s">
        <v>172</v>
      </c>
      <c r="B104" s="73"/>
      <c r="C104" s="73"/>
      <c r="D104" s="73"/>
      <c r="E104" s="73"/>
      <c r="F104" s="77"/>
      <c r="G104" s="81"/>
      <c r="H104" s="78"/>
      <c r="I104" s="71">
        <v>43.49</v>
      </c>
      <c r="J104" s="75" t="s">
        <v>170</v>
      </c>
      <c r="K104" s="76"/>
      <c r="L104" s="73"/>
      <c r="M104" s="80"/>
      <c r="N104" s="70" t="s">
        <v>173</v>
      </c>
    </row>
    <row r="105" spans="1:16">
      <c r="A105" s="214" t="s">
        <v>174</v>
      </c>
      <c r="B105" s="73"/>
      <c r="C105" s="73"/>
      <c r="D105" s="73"/>
      <c r="E105" s="73"/>
      <c r="F105" s="77"/>
      <c r="G105" s="75"/>
      <c r="H105" s="86"/>
      <c r="I105" s="71">
        <v>52.55</v>
      </c>
      <c r="J105" s="85" t="s">
        <v>170</v>
      </c>
      <c r="K105" s="76"/>
      <c r="L105" s="86"/>
      <c r="M105" s="80" t="s">
        <v>88</v>
      </c>
      <c r="N105" s="70" t="s">
        <v>173</v>
      </c>
    </row>
    <row r="106" spans="1:16">
      <c r="A106" s="214" t="s">
        <v>175</v>
      </c>
      <c r="B106" s="73"/>
      <c r="C106" s="73"/>
      <c r="D106" s="73"/>
      <c r="E106" s="73"/>
      <c r="F106" s="77"/>
      <c r="G106" s="75"/>
      <c r="H106" s="86"/>
      <c r="I106" s="71">
        <v>78.819999999999993</v>
      </c>
      <c r="J106" s="75" t="s">
        <v>170</v>
      </c>
      <c r="K106" s="76"/>
      <c r="L106" s="73"/>
      <c r="M106" s="80"/>
      <c r="N106" s="70" t="s">
        <v>173</v>
      </c>
    </row>
    <row r="107" spans="1:16">
      <c r="A107" s="214" t="s">
        <v>176</v>
      </c>
      <c r="B107" s="73"/>
      <c r="C107" s="73"/>
      <c r="D107" s="73"/>
      <c r="E107" s="73"/>
      <c r="F107" s="77"/>
      <c r="G107" s="75"/>
      <c r="H107" s="86"/>
      <c r="I107" s="71">
        <v>105.1</v>
      </c>
      <c r="J107" s="75" t="s">
        <v>170</v>
      </c>
      <c r="K107" s="76"/>
      <c r="L107" s="73"/>
      <c r="M107" s="80"/>
      <c r="N107" s="70" t="s">
        <v>173</v>
      </c>
    </row>
    <row r="108" spans="1:16">
      <c r="A108" s="213"/>
      <c r="F108" s="15"/>
      <c r="H108" s="17"/>
      <c r="I108" s="16"/>
      <c r="J108" s="27"/>
      <c r="K108" s="43"/>
      <c r="M108" s="54"/>
      <c r="N108" s="59"/>
    </row>
    <row r="109" spans="1:16">
      <c r="A109" s="14" t="s">
        <v>177</v>
      </c>
      <c r="F109" s="15"/>
      <c r="H109" s="17"/>
      <c r="I109" s="16"/>
      <c r="J109" s="27"/>
      <c r="K109" s="43"/>
      <c r="M109" s="54"/>
      <c r="N109" s="59"/>
    </row>
    <row r="110" spans="1:16">
      <c r="A110" s="213" t="s">
        <v>178</v>
      </c>
      <c r="F110" s="15"/>
      <c r="G110" s="16">
        <v>80.5</v>
      </c>
      <c r="H110" s="19"/>
      <c r="I110" s="16">
        <v>83.3</v>
      </c>
      <c r="J110" s="27" t="s">
        <v>179</v>
      </c>
      <c r="K110" s="43">
        <f t="shared" ref="K110:K118" si="2">(I110-G110)/G110</f>
        <v>3.478260869565214E-2</v>
      </c>
      <c r="M110" s="51"/>
      <c r="N110" s="59"/>
    </row>
    <row r="111" spans="1:16">
      <c r="A111" s="213" t="s">
        <v>180</v>
      </c>
      <c r="F111" s="15"/>
      <c r="G111" s="16">
        <v>32.1</v>
      </c>
      <c r="H111" s="19"/>
      <c r="I111" s="16">
        <v>33.200000000000003</v>
      </c>
      <c r="J111" s="27" t="s">
        <v>181</v>
      </c>
      <c r="K111" s="43">
        <f t="shared" si="2"/>
        <v>3.4267912772585715E-2</v>
      </c>
      <c r="M111" s="51"/>
      <c r="N111" s="59"/>
    </row>
    <row r="112" spans="1:16">
      <c r="A112" s="213" t="s">
        <v>182</v>
      </c>
      <c r="F112" s="15"/>
      <c r="G112" s="16">
        <v>32.1</v>
      </c>
      <c r="H112" s="19"/>
      <c r="I112" s="16">
        <v>33.200000000000003</v>
      </c>
      <c r="J112" s="27" t="s">
        <v>183</v>
      </c>
      <c r="K112" s="43">
        <f t="shared" si="2"/>
        <v>3.4267912772585715E-2</v>
      </c>
      <c r="M112" s="51"/>
      <c r="N112" s="59"/>
    </row>
    <row r="113" spans="1:16">
      <c r="A113" s="213" t="s">
        <v>184</v>
      </c>
      <c r="F113" s="15"/>
      <c r="G113" s="16">
        <v>32.200000000000003</v>
      </c>
      <c r="H113" s="19"/>
      <c r="I113" s="16">
        <v>33.9</v>
      </c>
      <c r="J113" s="27" t="s">
        <v>185</v>
      </c>
      <c r="K113" s="43">
        <f t="shared" si="2"/>
        <v>5.2795031055900485E-2</v>
      </c>
      <c r="M113" s="51"/>
      <c r="N113" s="59"/>
    </row>
    <row r="114" spans="1:16">
      <c r="A114" s="213" t="s">
        <v>186</v>
      </c>
      <c r="F114" s="20"/>
      <c r="G114" s="21">
        <v>32.1</v>
      </c>
      <c r="H114" s="48"/>
      <c r="I114" s="21">
        <v>33.200000000000003</v>
      </c>
      <c r="J114" s="68" t="s">
        <v>187</v>
      </c>
      <c r="K114" s="43">
        <f t="shared" si="2"/>
        <v>3.4267912772585715E-2</v>
      </c>
      <c r="L114" s="22"/>
      <c r="M114" s="51"/>
      <c r="N114" s="59"/>
    </row>
    <row r="115" spans="1:16">
      <c r="A115" s="214" t="s">
        <v>188</v>
      </c>
      <c r="B115" s="73"/>
      <c r="C115" s="73"/>
      <c r="D115" s="73"/>
      <c r="E115" s="73"/>
      <c r="F115" s="83"/>
      <c r="G115" s="84">
        <v>30</v>
      </c>
      <c r="H115" s="83"/>
      <c r="I115" s="84">
        <v>30</v>
      </c>
      <c r="J115" s="85" t="s">
        <v>189</v>
      </c>
      <c r="K115" s="76">
        <f t="shared" si="2"/>
        <v>0</v>
      </c>
      <c r="L115" s="86"/>
      <c r="M115" s="80" t="s">
        <v>88</v>
      </c>
      <c r="N115" s="70" t="s">
        <v>190</v>
      </c>
    </row>
    <row r="116" spans="1:16">
      <c r="A116" s="213" t="s">
        <v>191</v>
      </c>
      <c r="F116" s="22"/>
      <c r="G116" s="21">
        <v>48.3</v>
      </c>
      <c r="H116" s="22"/>
      <c r="I116" s="21">
        <v>50</v>
      </c>
      <c r="J116" s="68" t="s">
        <v>192</v>
      </c>
      <c r="K116" s="43">
        <f t="shared" si="2"/>
        <v>3.5196687370600478E-2</v>
      </c>
      <c r="L116" s="17"/>
      <c r="M116" s="51"/>
      <c r="N116" s="59"/>
    </row>
    <row r="117" spans="1:16">
      <c r="A117" s="213" t="s">
        <v>193</v>
      </c>
      <c r="F117" s="22"/>
      <c r="G117" s="21">
        <v>16.2</v>
      </c>
      <c r="H117" s="22"/>
      <c r="I117" s="21">
        <v>16.7</v>
      </c>
      <c r="J117" s="68" t="s">
        <v>194</v>
      </c>
      <c r="K117" s="43">
        <f t="shared" si="2"/>
        <v>3.0864197530864199E-2</v>
      </c>
      <c r="L117" s="17"/>
      <c r="M117" s="51"/>
      <c r="N117" s="59"/>
    </row>
    <row r="118" spans="1:16" ht="13.5" thickBot="1">
      <c r="A118" s="8" t="s">
        <v>195</v>
      </c>
      <c r="B118" s="9"/>
      <c r="C118" s="9"/>
      <c r="D118" s="9"/>
      <c r="E118" s="9"/>
      <c r="F118" s="23"/>
      <c r="G118" s="24">
        <v>16.2</v>
      </c>
      <c r="H118" s="25"/>
      <c r="I118" s="24">
        <v>16.7</v>
      </c>
      <c r="J118" s="69" t="s">
        <v>196</v>
      </c>
      <c r="K118" s="49">
        <f t="shared" si="2"/>
        <v>3.0864197530864199E-2</v>
      </c>
      <c r="L118" s="25"/>
      <c r="M118" s="55"/>
      <c r="N118" s="60"/>
      <c r="P118" s="65"/>
    </row>
    <row r="119" spans="1:16">
      <c r="F119" s="1"/>
      <c r="K119" s="28"/>
    </row>
    <row r="120" spans="1:16">
      <c r="P120" s="66"/>
    </row>
    <row r="121" spans="1:16">
      <c r="A121" s="217"/>
    </row>
    <row r="122" spans="1:16">
      <c r="A122" s="217"/>
    </row>
  </sheetData>
  <mergeCells count="1">
    <mergeCell ref="N80:N89"/>
  </mergeCells>
  <phoneticPr fontId="7" type="noConversion"/>
  <printOptions horizontalCentered="1"/>
  <pageMargins left="0" right="0" top="0" bottom="0.39370078740157483" header="0" footer="0"/>
  <pageSetup paperSize="8" scale="79" orientation="portrait" r:id="rId1"/>
  <headerFooter alignWithMargins="0"/>
  <rowBreaks count="1" manualBreakCount="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11"/>
  <sheetViews>
    <sheetView zoomScale="85" zoomScaleNormal="85" workbookViewId="0">
      <selection activeCell="G118" sqref="G118"/>
    </sheetView>
  </sheetViews>
  <sheetFormatPr defaultRowHeight="12.75"/>
  <cols>
    <col min="1" max="1" width="23.42578125" customWidth="1"/>
    <col min="6" max="6" width="1.5703125" customWidth="1"/>
    <col min="7" max="7" width="10.5703125" customWidth="1"/>
    <col min="8" max="8" width="1.5703125" customWidth="1"/>
    <col min="9" max="9" width="45.42578125" customWidth="1"/>
    <col min="10" max="10" width="1.5703125" customWidth="1"/>
    <col min="11" max="11" width="45.5703125" bestFit="1" customWidth="1"/>
  </cols>
  <sheetData>
    <row r="1" spans="1:11">
      <c r="I1" s="28"/>
    </row>
    <row r="2" spans="1:11" ht="18">
      <c r="A2" s="3" t="s">
        <v>204</v>
      </c>
      <c r="G2" s="4"/>
      <c r="I2" s="28"/>
    </row>
    <row r="3" spans="1:11" ht="18">
      <c r="A3" s="3"/>
      <c r="G3" s="4"/>
      <c r="I3" s="28"/>
    </row>
    <row r="4" spans="1:11" ht="15.75">
      <c r="A4" s="5" t="s">
        <v>484</v>
      </c>
      <c r="I4" s="28"/>
    </row>
    <row r="5" spans="1:11">
      <c r="I5" s="28"/>
    </row>
    <row r="6" spans="1:11" ht="13.5" thickBot="1">
      <c r="G6" s="87"/>
      <c r="I6" s="28"/>
    </row>
    <row r="7" spans="1:11" ht="12" customHeight="1">
      <c r="A7" s="26"/>
      <c r="B7" s="7"/>
      <c r="C7" s="7"/>
      <c r="D7" s="7"/>
      <c r="E7" s="7"/>
      <c r="F7" s="13"/>
      <c r="G7" s="279" t="s">
        <v>485</v>
      </c>
      <c r="H7" s="88"/>
      <c r="I7" s="264" t="s">
        <v>206</v>
      </c>
      <c r="J7" s="89"/>
      <c r="K7" s="266" t="s">
        <v>7</v>
      </c>
    </row>
    <row r="8" spans="1:11" ht="13.5" thickBot="1">
      <c r="A8" s="8"/>
      <c r="B8" s="9"/>
      <c r="C8" s="9"/>
      <c r="D8" s="9"/>
      <c r="E8" s="10"/>
      <c r="F8" s="25"/>
      <c r="G8" s="280"/>
      <c r="H8" s="90"/>
      <c r="I8" s="265"/>
      <c r="J8" s="90"/>
      <c r="K8" s="267"/>
    </row>
    <row r="9" spans="1:11">
      <c r="A9" s="6"/>
      <c r="F9" s="40"/>
      <c r="G9" s="41" t="s">
        <v>16</v>
      </c>
      <c r="I9" s="42"/>
      <c r="K9" s="52"/>
    </row>
    <row r="10" spans="1:11">
      <c r="A10" s="14" t="s">
        <v>17</v>
      </c>
      <c r="F10" s="19"/>
      <c r="G10" s="16"/>
      <c r="I10" s="91"/>
      <c r="K10" s="51"/>
    </row>
    <row r="11" spans="1:11">
      <c r="A11" s="6" t="s">
        <v>18</v>
      </c>
      <c r="F11" s="19"/>
      <c r="G11" s="16">
        <v>101.3</v>
      </c>
      <c r="H11" s="92"/>
      <c r="I11" s="93" t="s">
        <v>274</v>
      </c>
      <c r="K11" s="51" t="s">
        <v>208</v>
      </c>
    </row>
    <row r="12" spans="1:11">
      <c r="A12" s="6" t="s">
        <v>20</v>
      </c>
      <c r="F12" s="19"/>
      <c r="G12" s="16">
        <v>4.5</v>
      </c>
      <c r="H12" s="92"/>
      <c r="I12" s="93" t="s">
        <v>222</v>
      </c>
      <c r="K12" s="51" t="s">
        <v>210</v>
      </c>
    </row>
    <row r="13" spans="1:11">
      <c r="A13" s="6" t="s">
        <v>23</v>
      </c>
      <c r="F13" s="19"/>
      <c r="G13" s="16">
        <v>36</v>
      </c>
      <c r="H13" s="92"/>
      <c r="I13" s="93" t="s">
        <v>224</v>
      </c>
      <c r="K13" s="51" t="s">
        <v>212</v>
      </c>
    </row>
    <row r="14" spans="1:11">
      <c r="A14" s="6" t="s">
        <v>26</v>
      </c>
      <c r="F14" s="19"/>
      <c r="G14" s="16">
        <v>36</v>
      </c>
      <c r="H14" s="92"/>
      <c r="I14" s="93" t="s">
        <v>226</v>
      </c>
      <c r="K14" s="51" t="s">
        <v>214</v>
      </c>
    </row>
    <row r="15" spans="1:11">
      <c r="A15" s="6" t="s">
        <v>29</v>
      </c>
      <c r="F15" s="19"/>
      <c r="G15" s="16">
        <v>809.77</v>
      </c>
      <c r="I15" s="93" t="s">
        <v>228</v>
      </c>
      <c r="K15" s="51" t="s">
        <v>216</v>
      </c>
    </row>
    <row r="16" spans="1:11">
      <c r="A16" s="6" t="s">
        <v>33</v>
      </c>
      <c r="E16" s="94"/>
      <c r="G16" s="16" t="s">
        <v>34</v>
      </c>
      <c r="H16" s="1"/>
      <c r="I16" s="93"/>
      <c r="K16" s="51" t="s">
        <v>218</v>
      </c>
    </row>
    <row r="17" spans="1:11">
      <c r="A17" s="6" t="s">
        <v>40</v>
      </c>
      <c r="F17" s="19"/>
      <c r="G17" s="16" t="s">
        <v>34</v>
      </c>
      <c r="H17" s="92"/>
      <c r="I17" s="196" t="s">
        <v>279</v>
      </c>
      <c r="K17" s="51"/>
    </row>
    <row r="18" spans="1:11">
      <c r="A18" s="6" t="s">
        <v>43</v>
      </c>
      <c r="F18" s="19"/>
      <c r="G18" s="16">
        <v>109.37</v>
      </c>
      <c r="H18" s="92"/>
      <c r="I18" s="195"/>
      <c r="J18" s="17"/>
      <c r="K18" s="51"/>
    </row>
    <row r="19" spans="1:11">
      <c r="A19" s="6" t="s">
        <v>47</v>
      </c>
      <c r="F19" s="19"/>
      <c r="G19" s="16"/>
      <c r="I19" s="224" t="s">
        <v>390</v>
      </c>
      <c r="K19" s="51"/>
    </row>
    <row r="20" spans="1:11">
      <c r="A20" s="6" t="s">
        <v>48</v>
      </c>
      <c r="F20" s="19"/>
      <c r="G20" s="16" t="s">
        <v>34</v>
      </c>
      <c r="H20" s="56"/>
      <c r="I20" s="224"/>
      <c r="K20" s="51"/>
    </row>
    <row r="21" spans="1:11">
      <c r="A21" s="6" t="s">
        <v>52</v>
      </c>
      <c r="F21" s="19"/>
      <c r="G21" s="16"/>
      <c r="I21" s="43"/>
      <c r="K21" s="51"/>
    </row>
    <row r="22" spans="1:11">
      <c r="A22" s="6" t="s">
        <v>48</v>
      </c>
      <c r="F22" s="19"/>
      <c r="G22" s="16" t="s">
        <v>34</v>
      </c>
      <c r="I22" s="43"/>
      <c r="K22" s="51"/>
    </row>
    <row r="23" spans="1:11">
      <c r="A23" s="6" t="s">
        <v>54</v>
      </c>
      <c r="F23" s="19"/>
      <c r="G23" s="16">
        <v>75</v>
      </c>
      <c r="I23" s="43"/>
      <c r="K23" s="51"/>
    </row>
    <row r="24" spans="1:11">
      <c r="A24" s="6"/>
      <c r="F24" s="19"/>
      <c r="G24" s="16"/>
      <c r="I24" s="43"/>
      <c r="K24" s="51"/>
    </row>
    <row r="25" spans="1:11">
      <c r="A25" s="14" t="s">
        <v>57</v>
      </c>
      <c r="F25" s="19"/>
      <c r="G25" s="16"/>
      <c r="H25" s="92"/>
      <c r="I25" s="43"/>
      <c r="K25" s="51"/>
    </row>
    <row r="26" spans="1:11">
      <c r="A26" s="6" t="s">
        <v>62</v>
      </c>
      <c r="F26" s="19"/>
      <c r="G26" s="16">
        <v>109.37</v>
      </c>
      <c r="H26" s="92"/>
      <c r="I26" s="93" t="s">
        <v>221</v>
      </c>
      <c r="K26" s="51" t="s">
        <v>223</v>
      </c>
    </row>
    <row r="27" spans="1:11">
      <c r="A27" s="213" t="s">
        <v>423</v>
      </c>
      <c r="F27" s="19"/>
      <c r="G27" s="16">
        <v>21.3</v>
      </c>
      <c r="H27" s="92"/>
      <c r="I27" s="93" t="s">
        <v>222</v>
      </c>
      <c r="K27" s="51" t="s">
        <v>225</v>
      </c>
    </row>
    <row r="28" spans="1:11">
      <c r="A28" s="213" t="s">
        <v>425</v>
      </c>
      <c r="F28" s="19"/>
      <c r="G28" s="16">
        <v>21.3</v>
      </c>
      <c r="H28" s="92"/>
      <c r="I28" s="93" t="s">
        <v>224</v>
      </c>
      <c r="K28" s="51" t="s">
        <v>227</v>
      </c>
    </row>
    <row r="29" spans="1:11">
      <c r="A29" s="6" t="s">
        <v>58</v>
      </c>
      <c r="F29" s="19"/>
      <c r="G29" s="16">
        <v>28.9</v>
      </c>
      <c r="H29" s="92"/>
      <c r="I29" s="93" t="s">
        <v>226</v>
      </c>
      <c r="K29" s="51"/>
    </row>
    <row r="30" spans="1:11">
      <c r="A30" s="6" t="s">
        <v>60</v>
      </c>
      <c r="F30" s="19"/>
      <c r="G30" s="16">
        <v>3.3</v>
      </c>
      <c r="H30" s="92"/>
      <c r="I30" s="93" t="s">
        <v>228</v>
      </c>
      <c r="K30" s="51"/>
    </row>
    <row r="31" spans="1:11">
      <c r="A31" s="6"/>
      <c r="F31" s="19"/>
      <c r="G31" s="16"/>
      <c r="H31" s="92"/>
      <c r="I31" s="43"/>
      <c r="K31" s="51"/>
    </row>
    <row r="32" spans="1:11">
      <c r="A32" s="14" t="s">
        <v>68</v>
      </c>
      <c r="F32" s="19"/>
      <c r="G32" s="16"/>
      <c r="I32" s="43"/>
      <c r="K32" s="51"/>
    </row>
    <row r="33" spans="1:11">
      <c r="A33" s="6" t="s">
        <v>69</v>
      </c>
      <c r="F33" s="19"/>
      <c r="G33" s="16">
        <v>37.200000000000003</v>
      </c>
      <c r="I33" s="43"/>
      <c r="K33" s="51" t="s">
        <v>71</v>
      </c>
    </row>
    <row r="34" spans="1:11">
      <c r="A34" s="213" t="s">
        <v>72</v>
      </c>
      <c r="F34" s="19"/>
      <c r="G34" s="16">
        <v>4.5</v>
      </c>
      <c r="I34" s="43"/>
      <c r="K34" s="51" t="s">
        <v>307</v>
      </c>
    </row>
    <row r="35" spans="1:11">
      <c r="A35" s="213"/>
      <c r="F35" s="17"/>
      <c r="G35" s="16"/>
      <c r="I35" s="43"/>
      <c r="K35" s="51"/>
    </row>
    <row r="36" spans="1:11">
      <c r="A36" s="213" t="s">
        <v>78</v>
      </c>
      <c r="F36" s="19"/>
      <c r="G36" s="16">
        <v>146</v>
      </c>
      <c r="H36" s="92"/>
      <c r="I36" s="43"/>
      <c r="K36" s="51"/>
    </row>
    <row r="37" spans="1:11">
      <c r="A37" s="213" t="s">
        <v>80</v>
      </c>
      <c r="F37" s="19"/>
      <c r="G37" s="16">
        <v>146</v>
      </c>
      <c r="H37" s="92"/>
      <c r="I37" s="43"/>
      <c r="K37" s="51"/>
    </row>
    <row r="38" spans="1:11">
      <c r="A38" s="213" t="s">
        <v>82</v>
      </c>
      <c r="F38" s="19"/>
      <c r="G38" s="16" t="s">
        <v>24</v>
      </c>
      <c r="I38" s="43"/>
      <c r="K38" s="51"/>
    </row>
    <row r="39" spans="1:11">
      <c r="A39" s="213" t="s">
        <v>83</v>
      </c>
      <c r="F39" s="19"/>
      <c r="G39" s="16"/>
      <c r="I39" s="43"/>
      <c r="K39" s="51"/>
    </row>
    <row r="40" spans="1:11">
      <c r="A40" s="213" t="s">
        <v>84</v>
      </c>
      <c r="F40" s="19"/>
      <c r="G40" s="16">
        <v>57.9</v>
      </c>
      <c r="I40" s="43"/>
      <c r="K40" s="51"/>
    </row>
    <row r="41" spans="1:11">
      <c r="A41" s="213" t="s">
        <v>86</v>
      </c>
      <c r="F41" s="19"/>
      <c r="G41" s="16">
        <v>102.6</v>
      </c>
      <c r="I41" s="43"/>
      <c r="K41" s="51"/>
    </row>
    <row r="42" spans="1:11">
      <c r="A42" s="213" t="s">
        <v>90</v>
      </c>
      <c r="F42" s="19"/>
      <c r="G42" s="16">
        <v>36</v>
      </c>
      <c r="I42" s="43"/>
      <c r="K42" s="51"/>
    </row>
    <row r="43" spans="1:11">
      <c r="A43" s="213"/>
      <c r="F43" s="19"/>
      <c r="G43" s="16"/>
      <c r="I43" s="43"/>
      <c r="K43" s="51"/>
    </row>
    <row r="44" spans="1:11">
      <c r="A44" s="14" t="s">
        <v>105</v>
      </c>
      <c r="F44" s="19"/>
      <c r="G44" s="16"/>
      <c r="H44" s="56"/>
      <c r="I44" s="43"/>
      <c r="K44" s="51"/>
    </row>
    <row r="45" spans="1:11">
      <c r="A45" s="213" t="s">
        <v>106</v>
      </c>
      <c r="F45" s="19"/>
      <c r="G45" s="16">
        <v>109.37</v>
      </c>
      <c r="H45" s="56"/>
      <c r="I45" s="43"/>
      <c r="K45" s="51"/>
    </row>
    <row r="46" spans="1:11">
      <c r="A46" s="213"/>
      <c r="F46" s="19"/>
      <c r="G46" s="16"/>
      <c r="H46" s="56"/>
      <c r="I46" s="43"/>
      <c r="K46" s="51"/>
    </row>
    <row r="47" spans="1:11">
      <c r="A47" s="14" t="s">
        <v>108</v>
      </c>
      <c r="F47" s="17"/>
      <c r="G47" s="16"/>
      <c r="I47" s="93" t="s">
        <v>320</v>
      </c>
      <c r="K47" s="51"/>
    </row>
    <row r="48" spans="1:11">
      <c r="A48" s="213" t="s">
        <v>109</v>
      </c>
      <c r="F48" s="19"/>
      <c r="G48" s="16">
        <v>81.599999999999994</v>
      </c>
      <c r="I48" s="93" t="s">
        <v>222</v>
      </c>
      <c r="K48" s="51" t="s">
        <v>321</v>
      </c>
    </row>
    <row r="49" spans="1:11">
      <c r="A49" s="213" t="s">
        <v>111</v>
      </c>
      <c r="F49" s="19"/>
      <c r="G49" s="16">
        <v>40.799999999999997</v>
      </c>
      <c r="H49" s="17"/>
      <c r="I49" s="93" t="s">
        <v>224</v>
      </c>
      <c r="J49" s="17"/>
      <c r="K49" s="51" t="s">
        <v>322</v>
      </c>
    </row>
    <row r="50" spans="1:11">
      <c r="A50" s="6"/>
      <c r="F50" s="19"/>
      <c r="G50" s="16"/>
      <c r="I50" s="93" t="s">
        <v>226</v>
      </c>
      <c r="K50" s="51" t="s">
        <v>323</v>
      </c>
    </row>
    <row r="51" spans="1:11">
      <c r="A51" s="6"/>
      <c r="F51" s="19"/>
      <c r="G51" s="16"/>
      <c r="I51" s="93" t="s">
        <v>228</v>
      </c>
      <c r="K51" s="51"/>
    </row>
    <row r="52" spans="1:11">
      <c r="A52" s="14" t="s">
        <v>113</v>
      </c>
      <c r="F52" s="19"/>
      <c r="G52" s="16"/>
      <c r="I52" s="17"/>
      <c r="K52" s="51"/>
    </row>
    <row r="53" spans="1:11">
      <c r="A53" s="6" t="s">
        <v>114</v>
      </c>
      <c r="F53" s="19"/>
      <c r="G53" s="16">
        <v>88</v>
      </c>
      <c r="I53" s="93" t="s">
        <v>242</v>
      </c>
      <c r="J53" s="22"/>
      <c r="K53" s="51"/>
    </row>
    <row r="54" spans="1:11">
      <c r="A54" s="6" t="s">
        <v>118</v>
      </c>
      <c r="F54" s="19"/>
      <c r="G54" s="16">
        <v>62</v>
      </c>
      <c r="I54" s="93" t="s">
        <v>243</v>
      </c>
      <c r="K54" s="51"/>
    </row>
    <row r="55" spans="1:11">
      <c r="A55" s="6" t="s">
        <v>121</v>
      </c>
      <c r="F55" s="19"/>
      <c r="G55" s="16">
        <v>4</v>
      </c>
      <c r="I55" s="93" t="s">
        <v>244</v>
      </c>
      <c r="K55" s="51"/>
    </row>
    <row r="56" spans="1:11">
      <c r="A56" s="6" t="s">
        <v>124</v>
      </c>
      <c r="F56" s="19"/>
      <c r="G56" s="16">
        <v>79.5</v>
      </c>
      <c r="I56" s="93" t="s">
        <v>245</v>
      </c>
      <c r="K56" s="51"/>
    </row>
    <row r="57" spans="1:11">
      <c r="A57" s="6" t="s">
        <v>126</v>
      </c>
      <c r="F57" s="19"/>
      <c r="G57" s="16">
        <v>49</v>
      </c>
      <c r="I57" s="93" t="s">
        <v>219</v>
      </c>
      <c r="K57" s="51"/>
    </row>
    <row r="58" spans="1:11">
      <c r="A58" s="6" t="s">
        <v>127</v>
      </c>
      <c r="F58" s="19"/>
      <c r="G58" s="16">
        <v>4</v>
      </c>
      <c r="I58" s="93"/>
      <c r="J58" s="22"/>
      <c r="K58" s="51"/>
    </row>
    <row r="59" spans="1:11">
      <c r="A59" s="6" t="s">
        <v>359</v>
      </c>
      <c r="F59" s="19"/>
      <c r="G59" s="16">
        <v>90</v>
      </c>
      <c r="I59" s="93" t="s">
        <v>246</v>
      </c>
      <c r="K59" s="51"/>
    </row>
    <row r="60" spans="1:11">
      <c r="A60" s="6" t="s">
        <v>360</v>
      </c>
      <c r="F60" s="19"/>
      <c r="G60" s="16">
        <v>65</v>
      </c>
      <c r="I60" s="93"/>
      <c r="K60" s="51"/>
    </row>
    <row r="61" spans="1:11">
      <c r="A61" s="6" t="s">
        <v>130</v>
      </c>
      <c r="F61" s="19"/>
      <c r="G61" s="16">
        <v>84</v>
      </c>
      <c r="I61" s="96" t="s">
        <v>247</v>
      </c>
      <c r="K61" s="51"/>
    </row>
    <row r="62" spans="1:11">
      <c r="A62" s="213" t="s">
        <v>395</v>
      </c>
      <c r="F62" s="19"/>
      <c r="G62" s="16">
        <v>200</v>
      </c>
      <c r="I62" s="17"/>
      <c r="K62" s="51"/>
    </row>
    <row r="63" spans="1:11">
      <c r="A63" s="6" t="s">
        <v>248</v>
      </c>
      <c r="F63" s="19"/>
      <c r="G63" s="16">
        <v>200</v>
      </c>
      <c r="I63" s="43"/>
      <c r="K63" s="51"/>
    </row>
    <row r="64" spans="1:11">
      <c r="A64" s="6" t="s">
        <v>133</v>
      </c>
      <c r="F64" s="19"/>
      <c r="G64" s="16">
        <v>200</v>
      </c>
      <c r="I64" s="43"/>
      <c r="K64" s="51"/>
    </row>
    <row r="65" spans="1:15">
      <c r="A65" s="6" t="s">
        <v>396</v>
      </c>
      <c r="F65" s="19"/>
      <c r="G65" s="16">
        <v>34</v>
      </c>
      <c r="I65" s="93" t="s">
        <v>397</v>
      </c>
      <c r="K65" s="51" t="s">
        <v>398</v>
      </c>
    </row>
    <row r="66" spans="1:15">
      <c r="A66" s="6" t="s">
        <v>249</v>
      </c>
      <c r="F66" s="19"/>
      <c r="G66" s="16">
        <v>12.25</v>
      </c>
      <c r="I66" s="93" t="s">
        <v>250</v>
      </c>
      <c r="K66" s="51"/>
    </row>
    <row r="67" spans="1:15">
      <c r="A67" s="6"/>
      <c r="F67" s="19"/>
      <c r="G67" s="16"/>
      <c r="I67" s="43"/>
      <c r="K67" s="51"/>
    </row>
    <row r="68" spans="1:15">
      <c r="A68" s="14" t="s">
        <v>138</v>
      </c>
      <c r="F68" s="17"/>
      <c r="G68" s="16"/>
      <c r="I68" s="43"/>
      <c r="K68" s="51"/>
    </row>
    <row r="69" spans="1:15">
      <c r="A69" s="6" t="s">
        <v>139</v>
      </c>
      <c r="F69" s="19"/>
      <c r="G69" s="16">
        <v>64.72</v>
      </c>
      <c r="I69" s="93" t="s">
        <v>251</v>
      </c>
      <c r="K69" s="210"/>
      <c r="M69" s="56"/>
      <c r="O69" s="56"/>
    </row>
    <row r="70" spans="1:15">
      <c r="A70" s="6" t="s">
        <v>142</v>
      </c>
      <c r="F70" s="19"/>
      <c r="G70" s="16">
        <v>78.81</v>
      </c>
      <c r="I70" s="93" t="s">
        <v>222</v>
      </c>
      <c r="K70" s="210"/>
      <c r="M70" s="56"/>
      <c r="O70" s="56"/>
    </row>
    <row r="71" spans="1:15">
      <c r="A71" s="6" t="s">
        <v>143</v>
      </c>
      <c r="F71" s="19"/>
      <c r="G71" s="16">
        <v>78.489999999999995</v>
      </c>
      <c r="I71" s="93" t="s">
        <v>224</v>
      </c>
      <c r="K71" s="51"/>
      <c r="M71" s="56"/>
      <c r="O71" s="56"/>
    </row>
    <row r="72" spans="1:15">
      <c r="A72" s="6" t="s">
        <v>144</v>
      </c>
      <c r="F72" s="19"/>
      <c r="G72" s="16">
        <v>84.41</v>
      </c>
      <c r="I72" s="93" t="s">
        <v>252</v>
      </c>
      <c r="K72" s="51"/>
      <c r="M72" s="56"/>
      <c r="O72" s="56"/>
    </row>
    <row r="73" spans="1:15">
      <c r="A73" s="6" t="s">
        <v>145</v>
      </c>
      <c r="F73" s="19"/>
      <c r="G73" s="16">
        <v>104.03</v>
      </c>
      <c r="H73" s="56"/>
      <c r="I73" s="93" t="s">
        <v>228</v>
      </c>
      <c r="K73" s="51"/>
      <c r="M73" s="56"/>
      <c r="O73" s="56"/>
    </row>
    <row r="74" spans="1:15">
      <c r="A74" s="6" t="s">
        <v>146</v>
      </c>
      <c r="F74" s="19"/>
      <c r="G74" s="16">
        <v>122.88</v>
      </c>
      <c r="I74" s="93"/>
      <c r="K74" s="51"/>
      <c r="M74" s="56"/>
      <c r="O74" s="56"/>
    </row>
    <row r="75" spans="1:15">
      <c r="A75" s="6" t="s">
        <v>147</v>
      </c>
      <c r="F75" s="19"/>
      <c r="G75" s="16">
        <v>38.81</v>
      </c>
      <c r="I75" s="95" t="s">
        <v>253</v>
      </c>
      <c r="K75" s="51"/>
    </row>
    <row r="76" spans="1:15">
      <c r="A76" s="6" t="s">
        <v>149</v>
      </c>
      <c r="F76" s="19"/>
      <c r="G76" s="16">
        <v>27.58</v>
      </c>
      <c r="I76" s="43"/>
      <c r="K76" s="51"/>
      <c r="M76" s="56"/>
    </row>
    <row r="77" spans="1:15">
      <c r="A77" s="213" t="s">
        <v>150</v>
      </c>
      <c r="F77" s="19"/>
      <c r="G77" s="16">
        <v>39.06</v>
      </c>
      <c r="I77" s="43"/>
      <c r="K77" s="51"/>
      <c r="M77" s="56"/>
    </row>
    <row r="78" spans="1:15">
      <c r="A78" s="213" t="s">
        <v>254</v>
      </c>
      <c r="F78" s="19"/>
      <c r="G78" s="16">
        <v>46.84</v>
      </c>
      <c r="I78" s="43"/>
      <c r="K78" s="51"/>
      <c r="M78" s="56"/>
    </row>
    <row r="79" spans="1:15">
      <c r="A79" s="6"/>
      <c r="F79" s="17"/>
      <c r="G79" s="16"/>
      <c r="I79" s="43"/>
      <c r="K79" s="51"/>
    </row>
    <row r="80" spans="1:15">
      <c r="A80" s="14" t="s">
        <v>152</v>
      </c>
      <c r="F80" s="19"/>
      <c r="G80" s="16"/>
      <c r="I80" s="43"/>
      <c r="K80" s="51"/>
    </row>
    <row r="81" spans="1:11">
      <c r="A81" s="213" t="s">
        <v>155</v>
      </c>
      <c r="F81" s="19"/>
      <c r="G81" s="16">
        <v>91.8</v>
      </c>
      <c r="I81" s="93" t="s">
        <v>384</v>
      </c>
      <c r="K81" s="51"/>
    </row>
    <row r="82" spans="1:11">
      <c r="A82" s="213" t="s">
        <v>157</v>
      </c>
      <c r="F82" s="19"/>
      <c r="G82" s="16">
        <v>30.8</v>
      </c>
      <c r="I82" s="95" t="s">
        <v>257</v>
      </c>
      <c r="K82" s="51"/>
    </row>
    <row r="83" spans="1:11">
      <c r="A83" s="213"/>
      <c r="F83" s="19"/>
      <c r="G83" s="16"/>
      <c r="I83" s="93"/>
      <c r="K83" s="51"/>
    </row>
    <row r="84" spans="1:11">
      <c r="A84" s="14" t="s">
        <v>160</v>
      </c>
      <c r="F84" s="19"/>
      <c r="G84" s="16"/>
      <c r="I84" s="93"/>
      <c r="K84" s="51"/>
    </row>
    <row r="85" spans="1:11">
      <c r="A85" s="213" t="s">
        <v>161</v>
      </c>
      <c r="F85" s="19"/>
      <c r="G85" s="16">
        <v>57</v>
      </c>
      <c r="I85" s="93" t="s">
        <v>327</v>
      </c>
      <c r="K85" s="210" t="s">
        <v>403</v>
      </c>
    </row>
    <row r="86" spans="1:11">
      <c r="A86" s="213" t="s">
        <v>404</v>
      </c>
      <c r="F86" s="19"/>
      <c r="G86" s="16">
        <v>154</v>
      </c>
      <c r="I86" s="93" t="s">
        <v>222</v>
      </c>
      <c r="K86" s="51"/>
    </row>
    <row r="87" spans="1:11">
      <c r="A87" s="213" t="s">
        <v>405</v>
      </c>
      <c r="F87" s="19"/>
      <c r="G87" s="16">
        <v>166</v>
      </c>
      <c r="I87" s="93" t="s">
        <v>329</v>
      </c>
      <c r="K87" s="51"/>
    </row>
    <row r="88" spans="1:11">
      <c r="A88" s="213" t="s">
        <v>164</v>
      </c>
      <c r="F88" s="19"/>
      <c r="G88" s="16">
        <v>251</v>
      </c>
      <c r="I88" s="93" t="s">
        <v>348</v>
      </c>
      <c r="K88" s="51"/>
    </row>
    <row r="89" spans="1:11">
      <c r="A89" s="213" t="s">
        <v>406</v>
      </c>
      <c r="F89" s="19"/>
      <c r="G89" s="16">
        <v>94</v>
      </c>
      <c r="I89" s="93" t="s">
        <v>350</v>
      </c>
      <c r="K89" s="235" t="s">
        <v>407</v>
      </c>
    </row>
    <row r="90" spans="1:11">
      <c r="A90" s="213"/>
      <c r="F90" s="19"/>
      <c r="G90" s="16"/>
      <c r="I90" s="93" t="s">
        <v>228</v>
      </c>
      <c r="K90" s="51"/>
    </row>
    <row r="91" spans="1:11">
      <c r="A91" s="14" t="s">
        <v>408</v>
      </c>
      <c r="F91" s="19"/>
      <c r="G91" s="16"/>
      <c r="I91" s="93"/>
      <c r="K91" s="51"/>
    </row>
    <row r="92" spans="1:11">
      <c r="A92" s="213" t="s">
        <v>265</v>
      </c>
      <c r="F92" s="19"/>
      <c r="G92" s="16">
        <v>54.79</v>
      </c>
      <c r="I92" s="93"/>
      <c r="K92" s="51" t="s">
        <v>266</v>
      </c>
    </row>
    <row r="93" spans="1:11">
      <c r="A93" s="213" t="s">
        <v>267</v>
      </c>
      <c r="F93" s="19"/>
      <c r="G93" s="16">
        <v>54.79</v>
      </c>
      <c r="I93" s="93"/>
      <c r="K93" s="51" t="s">
        <v>268</v>
      </c>
    </row>
    <row r="94" spans="1:11">
      <c r="A94" s="213" t="s">
        <v>409</v>
      </c>
      <c r="F94" s="19"/>
      <c r="G94" s="16">
        <v>82.2</v>
      </c>
      <c r="I94" s="93"/>
      <c r="K94" s="51"/>
    </row>
    <row r="95" spans="1:11">
      <c r="A95" s="213" t="s">
        <v>269</v>
      </c>
      <c r="F95" s="19"/>
      <c r="G95" s="16">
        <v>66.2</v>
      </c>
      <c r="I95" s="93"/>
      <c r="K95" s="51"/>
    </row>
    <row r="96" spans="1:11">
      <c r="A96" s="213" t="s">
        <v>270</v>
      </c>
      <c r="F96" s="19"/>
      <c r="G96" s="16">
        <v>99.31</v>
      </c>
      <c r="I96" s="93"/>
      <c r="K96" s="51"/>
    </row>
    <row r="97" spans="1:11">
      <c r="A97" s="213" t="s">
        <v>271</v>
      </c>
      <c r="F97" s="19"/>
      <c r="G97" s="16">
        <v>132.41999999999999</v>
      </c>
      <c r="I97" s="93"/>
      <c r="K97" s="51"/>
    </row>
    <row r="98" spans="1:11">
      <c r="A98" s="213"/>
      <c r="F98" s="19"/>
      <c r="G98" s="16"/>
      <c r="I98" s="93"/>
      <c r="K98" s="51"/>
    </row>
    <row r="99" spans="1:11">
      <c r="A99" s="14" t="s">
        <v>177</v>
      </c>
      <c r="F99" s="19"/>
      <c r="G99" s="16"/>
      <c r="I99" s="43"/>
      <c r="K99" s="51"/>
    </row>
    <row r="100" spans="1:11">
      <c r="A100" s="213" t="s">
        <v>178</v>
      </c>
      <c r="F100" s="19"/>
      <c r="G100" s="16">
        <v>92</v>
      </c>
      <c r="I100" s="43"/>
      <c r="K100" s="51"/>
    </row>
    <row r="101" spans="1:11">
      <c r="A101" s="213" t="s">
        <v>180</v>
      </c>
      <c r="F101" s="19"/>
      <c r="G101" s="16">
        <v>36.700000000000003</v>
      </c>
      <c r="I101" s="43"/>
      <c r="K101" s="51"/>
    </row>
    <row r="102" spans="1:11">
      <c r="A102" s="213" t="s">
        <v>182</v>
      </c>
      <c r="F102" s="19"/>
      <c r="G102" s="16">
        <v>36.700000000000003</v>
      </c>
      <c r="I102" s="43"/>
      <c r="K102" s="51"/>
    </row>
    <row r="103" spans="1:11">
      <c r="A103" s="213" t="s">
        <v>184</v>
      </c>
      <c r="F103" s="19"/>
      <c r="G103" s="16">
        <v>37.4</v>
      </c>
      <c r="I103" s="43"/>
      <c r="K103" s="51"/>
    </row>
    <row r="104" spans="1:11">
      <c r="A104" s="213" t="s">
        <v>186</v>
      </c>
      <c r="F104" s="48"/>
      <c r="G104" s="16">
        <v>36.700000000000003</v>
      </c>
      <c r="H104" s="22"/>
      <c r="I104" s="43"/>
      <c r="J104" s="22"/>
      <c r="K104" s="51"/>
    </row>
    <row r="105" spans="1:11">
      <c r="A105" s="213" t="s">
        <v>188</v>
      </c>
      <c r="F105" s="22"/>
      <c r="G105" s="16">
        <v>30</v>
      </c>
      <c r="H105" s="22"/>
      <c r="I105" s="43"/>
      <c r="J105" s="17"/>
      <c r="K105" s="54"/>
    </row>
    <row r="106" spans="1:11">
      <c r="A106" s="213" t="s">
        <v>191</v>
      </c>
      <c r="F106" s="22"/>
      <c r="G106" s="16">
        <v>55.3</v>
      </c>
      <c r="H106" s="22"/>
      <c r="I106" s="43"/>
      <c r="J106" s="17"/>
      <c r="K106" s="51"/>
    </row>
    <row r="107" spans="1:11">
      <c r="A107" s="213" t="s">
        <v>193</v>
      </c>
      <c r="F107" s="22"/>
      <c r="G107" s="16">
        <v>18.600000000000001</v>
      </c>
      <c r="H107" s="22"/>
      <c r="I107" s="43"/>
      <c r="J107" s="17"/>
      <c r="K107" s="51"/>
    </row>
    <row r="108" spans="1:11" ht="13.5" thickBot="1">
      <c r="A108" s="8" t="s">
        <v>195</v>
      </c>
      <c r="B108" s="9"/>
      <c r="C108" s="9"/>
      <c r="D108" s="9"/>
      <c r="E108" s="9"/>
      <c r="F108" s="25"/>
      <c r="G108" s="24">
        <v>18.5</v>
      </c>
      <c r="H108" s="97"/>
      <c r="I108" s="49"/>
      <c r="J108" s="25"/>
      <c r="K108" s="55"/>
    </row>
    <row r="109" spans="1:11">
      <c r="G109" s="2"/>
      <c r="I109" s="28"/>
    </row>
    <row r="110" spans="1:11">
      <c r="A110" t="s">
        <v>386</v>
      </c>
    </row>
    <row r="111" spans="1:11">
      <c r="A111" t="s">
        <v>387</v>
      </c>
    </row>
  </sheetData>
  <mergeCells count="3">
    <mergeCell ref="G7:G8"/>
    <mergeCell ref="I7:I8"/>
    <mergeCell ref="K7:K8"/>
  </mergeCells>
  <hyperlinks>
    <hyperlink ref="I75" r:id="rId1" xr:uid="{00000000-0004-0000-0900-000000000000}"/>
    <hyperlink ref="I61" r:id="rId2" xr:uid="{00000000-0004-0000-0900-000001000000}"/>
    <hyperlink ref="I82" r:id="rId3" xr:uid="{00000000-0004-0000-0900-000002000000}"/>
    <hyperlink ref="I17" r:id="rId4" xr:uid="{00000000-0004-0000-0900-000003000000}"/>
  </hyperlinks>
  <pageMargins left="0.39370078740157483" right="0.39370078740157483" top="0.39370078740157483" bottom="0.39370078740157483" header="0.19685039370078741" footer="0.19685039370078741"/>
  <pageSetup paperSize="9" scale="56"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2"/>
  <sheetViews>
    <sheetView workbookViewId="0">
      <selection activeCell="A102" sqref="A102:B108"/>
    </sheetView>
  </sheetViews>
  <sheetFormatPr defaultRowHeight="12.75"/>
  <cols>
    <col min="1" max="1" width="27.42578125" bestFit="1" customWidth="1"/>
    <col min="2" max="2" width="41" bestFit="1" customWidth="1"/>
    <col min="3" max="3" width="76.5703125" bestFit="1" customWidth="1"/>
  </cols>
  <sheetData>
    <row r="1" spans="1:3">
      <c r="B1" s="98" t="s">
        <v>486</v>
      </c>
      <c r="C1" s="98" t="s">
        <v>487</v>
      </c>
    </row>
    <row r="2" spans="1:3">
      <c r="A2" s="66" t="s">
        <v>488</v>
      </c>
      <c r="B2" s="217" t="s">
        <v>489</v>
      </c>
    </row>
    <row r="3" spans="1:3">
      <c r="A3" s="66" t="s">
        <v>490</v>
      </c>
      <c r="B3" s="217" t="s">
        <v>491</v>
      </c>
    </row>
    <row r="4" spans="1:3">
      <c r="A4" s="66" t="s">
        <v>492</v>
      </c>
      <c r="B4" s="217" t="s">
        <v>493</v>
      </c>
    </row>
    <row r="5" spans="1:3">
      <c r="A5" s="66" t="s">
        <v>494</v>
      </c>
      <c r="B5" s="217" t="s">
        <v>495</v>
      </c>
      <c r="C5" s="217" t="s">
        <v>496</v>
      </c>
    </row>
    <row r="6" spans="1:3">
      <c r="A6" s="66" t="s">
        <v>497</v>
      </c>
      <c r="B6" s="217" t="s">
        <v>498</v>
      </c>
      <c r="C6" s="217"/>
    </row>
    <row r="7" spans="1:3">
      <c r="A7" s="66" t="s">
        <v>499</v>
      </c>
      <c r="B7" s="217" t="s">
        <v>500</v>
      </c>
    </row>
    <row r="8" spans="1:3">
      <c r="A8" s="66" t="s">
        <v>501</v>
      </c>
      <c r="B8" s="217" t="s">
        <v>502</v>
      </c>
    </row>
    <row r="9" spans="1:3">
      <c r="A9" s="66" t="s">
        <v>503</v>
      </c>
      <c r="B9" s="217" t="s">
        <v>504</v>
      </c>
    </row>
    <row r="10" spans="1:3">
      <c r="A10" s="66" t="s">
        <v>505</v>
      </c>
      <c r="B10" s="217" t="s">
        <v>506</v>
      </c>
      <c r="C10" s="217" t="s">
        <v>507</v>
      </c>
    </row>
    <row r="11" spans="1:3">
      <c r="A11" s="66" t="s">
        <v>508</v>
      </c>
      <c r="B11" s="217" t="s">
        <v>509</v>
      </c>
    </row>
    <row r="12" spans="1:3" ht="15">
      <c r="A12" s="194" t="s">
        <v>510</v>
      </c>
      <c r="B12" s="217" t="s">
        <v>511</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31"/>
  <sheetViews>
    <sheetView workbookViewId="0">
      <selection activeCell="H35" sqref="H35"/>
    </sheetView>
  </sheetViews>
  <sheetFormatPr defaultRowHeight="12.75"/>
  <cols>
    <col min="1" max="1" width="18.42578125" customWidth="1"/>
    <col min="5" max="5" width="0.42578125" customWidth="1"/>
    <col min="6" max="6" width="1.42578125" customWidth="1"/>
    <col min="7" max="7" width="8.42578125" bestFit="1" customWidth="1"/>
    <col min="8" max="8" width="1.42578125" customWidth="1"/>
    <col min="9" max="10" width="9.5703125" bestFit="1" customWidth="1"/>
    <col min="11" max="11" width="11.42578125" hidden="1" customWidth="1"/>
    <col min="12" max="12" width="1.5703125" customWidth="1"/>
    <col min="13" max="13" width="30" hidden="1" customWidth="1"/>
    <col min="14" max="14" width="57" customWidth="1"/>
  </cols>
  <sheetData>
    <row r="1" spans="1:16" ht="15.75">
      <c r="A1" s="290" t="s">
        <v>512</v>
      </c>
      <c r="B1" s="290"/>
      <c r="C1" s="290"/>
      <c r="D1" s="290"/>
      <c r="E1" s="290"/>
      <c r="F1" s="290"/>
      <c r="G1" s="290"/>
      <c r="H1" s="290"/>
      <c r="I1" s="290"/>
      <c r="J1" s="290"/>
      <c r="K1" s="290"/>
      <c r="L1" s="290"/>
      <c r="M1" s="290"/>
      <c r="N1" s="290"/>
    </row>
    <row r="2" spans="1:16" ht="13.5" thickBot="1"/>
    <row r="3" spans="1:16">
      <c r="A3" s="26"/>
      <c r="B3" s="7"/>
      <c r="C3" s="7"/>
      <c r="D3" s="7"/>
      <c r="E3" s="7"/>
      <c r="F3" s="30"/>
      <c r="G3" s="31"/>
      <c r="H3" s="13"/>
      <c r="I3" s="50"/>
      <c r="J3" s="13"/>
      <c r="K3" s="32"/>
      <c r="L3" s="13"/>
      <c r="M3" s="64"/>
      <c r="N3" s="58"/>
    </row>
    <row r="4" spans="1:16">
      <c r="A4" s="6"/>
      <c r="F4" s="33"/>
      <c r="G4" s="12" t="s">
        <v>4</v>
      </c>
      <c r="H4" s="12"/>
      <c r="I4" s="34" t="s">
        <v>4</v>
      </c>
      <c r="J4" s="12" t="s">
        <v>5</v>
      </c>
      <c r="K4" s="35" t="s">
        <v>6</v>
      </c>
      <c r="L4" s="17"/>
      <c r="M4" s="62" t="s">
        <v>7</v>
      </c>
      <c r="N4" s="61" t="s">
        <v>7</v>
      </c>
    </row>
    <row r="5" spans="1:16">
      <c r="A5" s="6"/>
      <c r="F5" s="33"/>
      <c r="G5" s="12" t="s">
        <v>8</v>
      </c>
      <c r="H5" s="36"/>
      <c r="I5" s="34" t="s">
        <v>9</v>
      </c>
      <c r="J5" s="12" t="s">
        <v>10</v>
      </c>
      <c r="K5" s="35" t="s">
        <v>11</v>
      </c>
      <c r="L5" s="17"/>
      <c r="M5" s="62" t="s">
        <v>12</v>
      </c>
      <c r="N5" s="61" t="s">
        <v>453</v>
      </c>
    </row>
    <row r="6" spans="1:16" ht="13.5" thickBot="1">
      <c r="A6" s="8"/>
      <c r="B6" s="9"/>
      <c r="C6" s="9"/>
      <c r="D6" s="9"/>
      <c r="E6" s="10"/>
      <c r="F6" s="11"/>
      <c r="G6" s="37" t="s">
        <v>14</v>
      </c>
      <c r="H6" s="25"/>
      <c r="I6" s="38" t="s">
        <v>454</v>
      </c>
      <c r="J6" s="25"/>
      <c r="K6" s="39"/>
      <c r="L6" s="25"/>
      <c r="M6" s="63"/>
      <c r="N6" s="60"/>
    </row>
    <row r="7" spans="1:16">
      <c r="A7" s="26"/>
      <c r="B7" s="7"/>
      <c r="C7" s="7"/>
      <c r="D7" s="7"/>
      <c r="E7" s="7"/>
      <c r="F7" s="181"/>
      <c r="G7" s="181" t="s">
        <v>16</v>
      </c>
      <c r="H7" s="31"/>
      <c r="I7" s="180" t="s">
        <v>16</v>
      </c>
      <c r="J7" s="13"/>
      <c r="K7" s="32"/>
      <c r="L7" s="7"/>
      <c r="M7" s="52"/>
      <c r="N7" s="179"/>
    </row>
    <row r="8" spans="1:16">
      <c r="A8" s="14" t="s">
        <v>17</v>
      </c>
      <c r="F8" s="18"/>
      <c r="H8" s="19"/>
      <c r="J8" s="17"/>
      <c r="K8" s="42"/>
      <c r="M8" s="51"/>
      <c r="N8" s="59"/>
    </row>
    <row r="9" spans="1:16">
      <c r="A9" s="6" t="s">
        <v>29</v>
      </c>
      <c r="F9" s="18"/>
      <c r="G9" s="16">
        <v>809.77</v>
      </c>
      <c r="H9" s="19"/>
      <c r="I9" s="21">
        <v>809.77</v>
      </c>
      <c r="J9" s="16" t="s">
        <v>30</v>
      </c>
      <c r="K9" s="43">
        <f>(I9-G9)/G9</f>
        <v>0</v>
      </c>
      <c r="M9" s="51" t="s">
        <v>31</v>
      </c>
      <c r="N9" s="242" t="s">
        <v>456</v>
      </c>
    </row>
    <row r="10" spans="1:16">
      <c r="A10" s="6" t="s">
        <v>43</v>
      </c>
      <c r="F10" s="18"/>
      <c r="G10" s="16">
        <v>109.37</v>
      </c>
      <c r="H10" s="19"/>
      <c r="I10" s="21">
        <v>109.37</v>
      </c>
      <c r="J10" s="16" t="s">
        <v>44</v>
      </c>
      <c r="K10" s="43">
        <f>(I10-G10)/G10</f>
        <v>0</v>
      </c>
      <c r="M10" s="51" t="s">
        <v>45</v>
      </c>
      <c r="N10" s="242" t="s">
        <v>459</v>
      </c>
    </row>
    <row r="11" spans="1:16">
      <c r="A11" s="6" t="s">
        <v>54</v>
      </c>
      <c r="F11" s="18"/>
      <c r="G11" s="16">
        <v>75</v>
      </c>
      <c r="H11" s="19"/>
      <c r="I11" s="21">
        <f>G11</f>
        <v>75</v>
      </c>
      <c r="J11" s="17"/>
      <c r="K11" s="43"/>
      <c r="M11" s="51" t="s">
        <v>55</v>
      </c>
      <c r="N11" s="178" t="s">
        <v>461</v>
      </c>
      <c r="P11" s="65"/>
    </row>
    <row r="12" spans="1:16">
      <c r="A12" s="6"/>
      <c r="F12" s="18"/>
      <c r="H12" s="19"/>
      <c r="J12" s="17"/>
      <c r="K12" s="17"/>
      <c r="L12" s="22"/>
      <c r="M12" s="51"/>
      <c r="N12" s="59"/>
    </row>
    <row r="13" spans="1:16">
      <c r="A13" s="14" t="s">
        <v>57</v>
      </c>
      <c r="F13" s="18"/>
      <c r="H13" s="19"/>
      <c r="J13" s="17"/>
      <c r="K13" s="17"/>
      <c r="L13" s="22"/>
      <c r="M13" s="51"/>
      <c r="N13" s="59"/>
    </row>
    <row r="14" spans="1:16">
      <c r="A14" s="6" t="s">
        <v>62</v>
      </c>
      <c r="F14" s="18"/>
      <c r="G14" s="16">
        <v>109.37</v>
      </c>
      <c r="H14" s="19"/>
      <c r="I14" s="21">
        <v>109.37</v>
      </c>
      <c r="J14" s="16" t="s">
        <v>63</v>
      </c>
      <c r="K14" s="43">
        <f>(I14-G14)/G14</f>
        <v>0</v>
      </c>
      <c r="L14" s="22"/>
      <c r="M14" s="51" t="s">
        <v>45</v>
      </c>
      <c r="N14" s="242" t="s">
        <v>462</v>
      </c>
    </row>
    <row r="15" spans="1:16">
      <c r="A15" s="6" t="s">
        <v>65</v>
      </c>
      <c r="F15" s="18"/>
      <c r="G15" s="16">
        <v>19.72</v>
      </c>
      <c r="H15" s="19"/>
      <c r="I15" s="21">
        <v>19.72</v>
      </c>
      <c r="J15" s="16"/>
      <c r="K15" s="43">
        <f>(I15-G15)/G15</f>
        <v>0</v>
      </c>
      <c r="L15" s="22"/>
      <c r="M15" s="51" t="s">
        <v>45</v>
      </c>
      <c r="N15" s="178" t="s">
        <v>107</v>
      </c>
      <c r="P15" s="65"/>
    </row>
    <row r="16" spans="1:16">
      <c r="A16" s="6"/>
      <c r="F16" s="18"/>
      <c r="H16" s="19"/>
      <c r="J16" s="17"/>
      <c r="K16" s="17"/>
      <c r="L16" s="22"/>
      <c r="M16" s="51"/>
      <c r="N16" s="59"/>
    </row>
    <row r="17" spans="1:16">
      <c r="A17" s="14" t="s">
        <v>68</v>
      </c>
      <c r="F17" s="18"/>
      <c r="H17" s="19"/>
      <c r="J17" s="17"/>
      <c r="K17" s="17"/>
      <c r="L17" s="22"/>
      <c r="M17" s="51"/>
      <c r="N17" s="59"/>
    </row>
    <row r="18" spans="1:16">
      <c r="A18" s="213" t="s">
        <v>86</v>
      </c>
      <c r="F18" s="18"/>
      <c r="G18" s="16">
        <v>102.6</v>
      </c>
      <c r="H18" s="19"/>
      <c r="I18" s="21">
        <v>102.6</v>
      </c>
      <c r="J18" s="40" t="s">
        <v>87</v>
      </c>
      <c r="K18" s="43">
        <f>(I18-G18)/G18</f>
        <v>0</v>
      </c>
      <c r="L18" s="22"/>
      <c r="M18" s="51" t="s">
        <v>88</v>
      </c>
      <c r="N18" s="242" t="s">
        <v>463</v>
      </c>
    </row>
    <row r="19" spans="1:16">
      <c r="A19" s="6"/>
      <c r="F19" s="18"/>
      <c r="H19" s="19"/>
      <c r="J19" s="17"/>
      <c r="K19" s="17"/>
      <c r="L19" s="22"/>
      <c r="M19" s="51"/>
      <c r="N19" s="59"/>
    </row>
    <row r="20" spans="1:16">
      <c r="A20" s="14" t="s">
        <v>92</v>
      </c>
      <c r="F20" s="18"/>
      <c r="H20" s="19"/>
      <c r="J20" s="17"/>
      <c r="K20" s="17"/>
      <c r="L20" s="22"/>
      <c r="M20" s="51"/>
      <c r="N20" s="59"/>
    </row>
    <row r="21" spans="1:16">
      <c r="A21" s="213" t="s">
        <v>93</v>
      </c>
      <c r="F21" s="18"/>
      <c r="G21" s="16" t="s">
        <v>94</v>
      </c>
      <c r="H21" s="19"/>
      <c r="I21" s="21" t="s">
        <v>94</v>
      </c>
      <c r="J21" s="40"/>
      <c r="K21" s="43"/>
      <c r="L21" s="22"/>
      <c r="M21" s="51"/>
      <c r="N21" s="178" t="s">
        <v>95</v>
      </c>
    </row>
    <row r="22" spans="1:16">
      <c r="A22" s="213" t="s">
        <v>96</v>
      </c>
      <c r="F22" s="18"/>
      <c r="G22" s="16">
        <v>32.1</v>
      </c>
      <c r="H22" s="19"/>
      <c r="I22" s="21">
        <v>32.1</v>
      </c>
      <c r="J22" s="16"/>
      <c r="K22" s="43">
        <f>(I22-G22)/G22</f>
        <v>0</v>
      </c>
      <c r="L22" s="22"/>
      <c r="M22" s="51" t="s">
        <v>98</v>
      </c>
      <c r="N22" s="178" t="s">
        <v>99</v>
      </c>
    </row>
    <row r="23" spans="1:16">
      <c r="A23" s="213" t="s">
        <v>100</v>
      </c>
      <c r="F23" s="18"/>
      <c r="G23" s="16">
        <v>77.400000000000006</v>
      </c>
      <c r="H23" s="19"/>
      <c r="I23" s="21">
        <v>77.400000000000006</v>
      </c>
      <c r="J23" s="40"/>
      <c r="K23" s="43">
        <f>(I23-G23)/G23</f>
        <v>0</v>
      </c>
      <c r="L23" s="22"/>
      <c r="M23" s="51" t="s">
        <v>98</v>
      </c>
      <c r="N23" s="178" t="s">
        <v>102</v>
      </c>
    </row>
    <row r="24" spans="1:16">
      <c r="A24" s="213" t="s">
        <v>103</v>
      </c>
      <c r="F24" s="18"/>
      <c r="G24" s="16" t="s">
        <v>24</v>
      </c>
      <c r="H24" s="19"/>
      <c r="I24" s="21" t="s">
        <v>24</v>
      </c>
      <c r="J24" s="16"/>
      <c r="K24" s="43"/>
      <c r="L24" s="22"/>
      <c r="M24" s="51" t="s">
        <v>98</v>
      </c>
      <c r="N24" s="178" t="s">
        <v>104</v>
      </c>
      <c r="P24" s="65"/>
    </row>
    <row r="25" spans="1:16">
      <c r="A25" s="6"/>
      <c r="F25" s="18"/>
      <c r="H25" s="19"/>
      <c r="J25" s="17"/>
      <c r="K25" s="17"/>
      <c r="L25" s="22"/>
      <c r="M25" s="51"/>
      <c r="N25" s="59"/>
    </row>
    <row r="26" spans="1:16">
      <c r="A26" s="14" t="s">
        <v>105</v>
      </c>
      <c r="F26" s="18"/>
      <c r="H26" s="19"/>
      <c r="J26" s="17"/>
      <c r="K26" s="17"/>
      <c r="L26" s="22"/>
      <c r="M26" s="51"/>
      <c r="N26" s="59"/>
    </row>
    <row r="27" spans="1:16">
      <c r="A27" s="213" t="s">
        <v>106</v>
      </c>
      <c r="F27" s="18"/>
      <c r="G27" s="16">
        <v>109.37</v>
      </c>
      <c r="H27" s="19"/>
      <c r="I27" s="21">
        <v>109.37</v>
      </c>
      <c r="J27" s="16"/>
      <c r="K27" s="43">
        <f>(I27-G27)/G27</f>
        <v>0</v>
      </c>
      <c r="L27" s="22"/>
      <c r="M27" s="51" t="s">
        <v>55</v>
      </c>
      <c r="N27" s="178" t="s">
        <v>465</v>
      </c>
      <c r="P27" s="65"/>
    </row>
    <row r="28" spans="1:16">
      <c r="A28" s="6"/>
      <c r="F28" s="18"/>
      <c r="H28" s="19"/>
      <c r="J28" s="17"/>
      <c r="K28" s="17"/>
      <c r="L28" s="22"/>
      <c r="M28" s="51"/>
      <c r="N28" s="59"/>
    </row>
    <row r="29" spans="1:16">
      <c r="A29" s="14" t="s">
        <v>113</v>
      </c>
      <c r="F29" s="18"/>
      <c r="H29" s="19"/>
      <c r="J29" s="17"/>
      <c r="K29" s="17"/>
      <c r="L29" s="22"/>
      <c r="M29" s="51"/>
      <c r="N29" s="59"/>
    </row>
    <row r="30" spans="1:16" ht="38.25">
      <c r="A30" s="213" t="s">
        <v>467</v>
      </c>
      <c r="F30" s="18"/>
      <c r="G30" s="16">
        <v>34</v>
      </c>
      <c r="H30" s="19"/>
      <c r="I30" s="21">
        <v>34</v>
      </c>
      <c r="J30" s="40" t="s">
        <v>110</v>
      </c>
      <c r="K30" s="43">
        <f>(I30-G30)/G30</f>
        <v>0</v>
      </c>
      <c r="L30" s="22"/>
      <c r="M30" s="51" t="s">
        <v>135</v>
      </c>
      <c r="N30" s="242" t="s">
        <v>468</v>
      </c>
    </row>
    <row r="31" spans="1:16" ht="13.5" thickBot="1">
      <c r="A31" s="8"/>
      <c r="B31" s="9"/>
      <c r="C31" s="9"/>
      <c r="D31" s="9"/>
      <c r="E31" s="9"/>
      <c r="F31" s="44"/>
      <c r="G31" s="9"/>
      <c r="H31" s="45"/>
      <c r="I31" s="9"/>
      <c r="J31" s="97"/>
      <c r="K31" s="97"/>
      <c r="L31" s="25"/>
      <c r="M31" s="53"/>
      <c r="N31" s="60"/>
    </row>
  </sheetData>
  <mergeCells count="1">
    <mergeCell ref="A1:N1"/>
  </mergeCells>
  <printOptions horizontalCentered="1"/>
  <pageMargins left="0.39370078740157483" right="0.39370078740157483" top="0.19685039370078741" bottom="0.19685039370078741"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0"/>
  <sheetViews>
    <sheetView zoomScaleNormal="100" workbookViewId="0">
      <selection sqref="A1:IV65536"/>
    </sheetView>
  </sheetViews>
  <sheetFormatPr defaultRowHeight="12.75"/>
  <cols>
    <col min="5" max="5" width="11.5703125" customWidth="1"/>
    <col min="6" max="6" width="1.5703125" customWidth="1"/>
    <col min="7" max="7" width="10.5703125" style="27" customWidth="1"/>
    <col min="8" max="8" width="1.85546875" customWidth="1"/>
    <col min="9" max="9" width="10.5703125" style="2" customWidth="1"/>
    <col min="10" max="10" width="9.5703125" bestFit="1" customWidth="1"/>
    <col min="11" max="11" width="10.5703125" style="27" customWidth="1"/>
    <col min="12" max="12" width="1.85546875" customWidth="1"/>
    <col min="13" max="13" width="33.5703125" hidden="1" customWidth="1"/>
    <col min="14" max="14" width="50.5703125" customWidth="1"/>
  </cols>
  <sheetData>
    <row r="1" spans="1:14">
      <c r="F1" s="1"/>
      <c r="K1" s="28"/>
      <c r="N1" s="29" t="s">
        <v>197</v>
      </c>
    </row>
    <row r="2" spans="1:14">
      <c r="F2" s="1"/>
      <c r="K2" s="28"/>
    </row>
    <row r="3" spans="1:14" ht="18">
      <c r="A3" s="3" t="s">
        <v>1</v>
      </c>
      <c r="F3" s="1"/>
      <c r="I3" s="4"/>
      <c r="K3" s="28"/>
    </row>
    <row r="4" spans="1:14">
      <c r="F4" s="1"/>
      <c r="K4" s="28"/>
    </row>
    <row r="5" spans="1:14" ht="15.75">
      <c r="A5" s="5" t="s">
        <v>2</v>
      </c>
      <c r="F5" s="1"/>
      <c r="K5" s="28"/>
    </row>
    <row r="6" spans="1:14" ht="15.75">
      <c r="A6" s="5" t="s">
        <v>3</v>
      </c>
      <c r="F6" s="1"/>
      <c r="K6" s="28"/>
    </row>
    <row r="7" spans="1:14" ht="13.5" thickBot="1">
      <c r="F7" s="1"/>
      <c r="K7" s="28"/>
    </row>
    <row r="8" spans="1:14">
      <c r="A8" s="26"/>
      <c r="B8" s="7"/>
      <c r="C8" s="7"/>
      <c r="D8" s="7"/>
      <c r="E8" s="7"/>
      <c r="F8" s="30"/>
      <c r="G8" s="31"/>
      <c r="H8" s="13"/>
      <c r="I8" s="50"/>
      <c r="J8" s="13"/>
      <c r="K8" s="32"/>
      <c r="L8" s="13"/>
      <c r="M8" s="64"/>
      <c r="N8" s="58"/>
    </row>
    <row r="9" spans="1:14">
      <c r="A9" s="6"/>
      <c r="F9" s="33"/>
      <c r="G9" s="12" t="s">
        <v>4</v>
      </c>
      <c r="H9" s="12"/>
      <c r="I9" s="34" t="s">
        <v>4</v>
      </c>
      <c r="J9" s="12" t="s">
        <v>5</v>
      </c>
      <c r="K9" s="35" t="s">
        <v>6</v>
      </c>
      <c r="L9" s="17"/>
      <c r="M9" s="62" t="s">
        <v>7</v>
      </c>
      <c r="N9" s="61" t="s">
        <v>7</v>
      </c>
    </row>
    <row r="10" spans="1:14">
      <c r="A10" s="6"/>
      <c r="F10" s="33"/>
      <c r="G10" s="12" t="s">
        <v>8</v>
      </c>
      <c r="H10" s="36"/>
      <c r="I10" s="34" t="s">
        <v>9</v>
      </c>
      <c r="J10" s="12" t="s">
        <v>10</v>
      </c>
      <c r="K10" s="35" t="s">
        <v>11</v>
      </c>
      <c r="L10" s="17"/>
      <c r="M10" s="62" t="s">
        <v>12</v>
      </c>
      <c r="N10" s="61" t="s">
        <v>13</v>
      </c>
    </row>
    <row r="11" spans="1:14" ht="13.5" thickBot="1">
      <c r="A11" s="8"/>
      <c r="B11" s="9"/>
      <c r="C11" s="9"/>
      <c r="D11" s="9"/>
      <c r="E11" s="10"/>
      <c r="F11" s="11"/>
      <c r="G11" s="37" t="s">
        <v>14</v>
      </c>
      <c r="H11" s="25"/>
      <c r="I11" s="38" t="s">
        <v>15</v>
      </c>
      <c r="J11" s="25"/>
      <c r="K11" s="39"/>
      <c r="L11" s="25"/>
      <c r="M11" s="63"/>
      <c r="N11" s="60"/>
    </row>
    <row r="12" spans="1:14">
      <c r="A12" s="6"/>
      <c r="F12" s="12"/>
      <c r="G12" s="12" t="s">
        <v>16</v>
      </c>
      <c r="H12" s="40"/>
      <c r="I12" s="41" t="s">
        <v>16</v>
      </c>
      <c r="K12" s="42"/>
      <c r="M12" s="52"/>
      <c r="N12" s="59"/>
    </row>
    <row r="13" spans="1:14">
      <c r="A13" s="14" t="s">
        <v>17</v>
      </c>
      <c r="F13" s="15"/>
      <c r="G13" s="40"/>
      <c r="H13" s="19"/>
      <c r="I13" s="16"/>
      <c r="J13" s="27"/>
      <c r="K13" s="42"/>
      <c r="M13" s="51"/>
      <c r="N13" s="59"/>
    </row>
    <row r="14" spans="1:14">
      <c r="A14" s="6" t="s">
        <v>18</v>
      </c>
      <c r="F14" s="18"/>
      <c r="G14" s="16">
        <v>88.6</v>
      </c>
      <c r="H14" s="19"/>
      <c r="I14" s="16">
        <v>91.8</v>
      </c>
      <c r="J14" s="2" t="s">
        <v>19</v>
      </c>
      <c r="K14" s="43">
        <f>(I14-G14)/G14</f>
        <v>3.6117381489842018E-2</v>
      </c>
      <c r="M14" s="51"/>
      <c r="N14" s="59"/>
    </row>
    <row r="15" spans="1:14">
      <c r="A15" s="6" t="s">
        <v>20</v>
      </c>
      <c r="F15" s="18"/>
      <c r="G15" s="16">
        <v>3.8</v>
      </c>
      <c r="H15" s="19"/>
      <c r="I15" s="16">
        <v>4</v>
      </c>
      <c r="J15" s="2" t="s">
        <v>21</v>
      </c>
      <c r="K15" s="43">
        <f>(I15-G15)/G15</f>
        <v>5.2631578947368474E-2</v>
      </c>
      <c r="M15" s="51" t="s">
        <v>22</v>
      </c>
      <c r="N15" s="59"/>
    </row>
    <row r="16" spans="1:14">
      <c r="A16" s="6" t="s">
        <v>23</v>
      </c>
      <c r="F16" s="18"/>
      <c r="G16" s="16" t="s">
        <v>24</v>
      </c>
      <c r="H16" s="19"/>
      <c r="I16" s="16" t="s">
        <v>24</v>
      </c>
      <c r="J16" s="2"/>
      <c r="K16" s="43"/>
      <c r="M16" s="51" t="s">
        <v>25</v>
      </c>
      <c r="N16" s="59"/>
    </row>
    <row r="17" spans="1:16">
      <c r="A17" s="6" t="s">
        <v>26</v>
      </c>
      <c r="F17" s="18"/>
      <c r="G17" s="16">
        <v>31.5</v>
      </c>
      <c r="H17" s="19"/>
      <c r="I17" s="16">
        <v>32.6</v>
      </c>
      <c r="J17" s="2" t="s">
        <v>27</v>
      </c>
      <c r="K17" s="43">
        <f>(I17-G17)/G17</f>
        <v>3.4920634920634963E-2</v>
      </c>
      <c r="M17" s="51" t="s">
        <v>28</v>
      </c>
      <c r="N17" s="59"/>
    </row>
    <row r="18" spans="1:16">
      <c r="A18" s="6" t="s">
        <v>29</v>
      </c>
      <c r="F18" s="18"/>
      <c r="G18" s="16">
        <v>809.77</v>
      </c>
      <c r="H18" s="19"/>
      <c r="I18" s="16">
        <v>809.77</v>
      </c>
      <c r="J18" s="2" t="s">
        <v>30</v>
      </c>
      <c r="K18" s="43">
        <f>(I18-G18)/G18</f>
        <v>0</v>
      </c>
      <c r="M18" s="51" t="s">
        <v>31</v>
      </c>
      <c r="N18" s="59" t="s">
        <v>198</v>
      </c>
    </row>
    <row r="19" spans="1:16">
      <c r="A19" s="6" t="s">
        <v>33</v>
      </c>
      <c r="F19" s="18"/>
      <c r="G19" s="16" t="s">
        <v>34</v>
      </c>
      <c r="I19" s="16" t="s">
        <v>34</v>
      </c>
      <c r="J19" s="27" t="s">
        <v>35</v>
      </c>
      <c r="K19" s="43"/>
      <c r="M19" s="51"/>
      <c r="N19" s="59" t="s">
        <v>36</v>
      </c>
    </row>
    <row r="20" spans="1:16">
      <c r="A20" s="6" t="s">
        <v>40</v>
      </c>
      <c r="F20" s="18"/>
      <c r="G20" s="16" t="s">
        <v>34</v>
      </c>
      <c r="H20" s="19"/>
      <c r="I20" s="16" t="s">
        <v>34</v>
      </c>
      <c r="J20" s="2" t="s">
        <v>41</v>
      </c>
      <c r="K20" s="43"/>
      <c r="M20" s="79" t="s">
        <v>25</v>
      </c>
      <c r="N20" s="59" t="s">
        <v>42</v>
      </c>
    </row>
    <row r="21" spans="1:16">
      <c r="A21" s="6" t="s">
        <v>43</v>
      </c>
      <c r="F21" s="18"/>
      <c r="G21" s="16">
        <v>109.37</v>
      </c>
      <c r="H21" s="19"/>
      <c r="I21" s="16">
        <v>109.37</v>
      </c>
      <c r="J21" s="2" t="s">
        <v>44</v>
      </c>
      <c r="K21" s="43">
        <f>(I21-G21)/G21</f>
        <v>0</v>
      </c>
      <c r="M21" s="79" t="s">
        <v>45</v>
      </c>
      <c r="N21" s="59" t="s">
        <v>199</v>
      </c>
    </row>
    <row r="22" spans="1:16">
      <c r="A22" s="6" t="s">
        <v>47</v>
      </c>
      <c r="F22" s="18"/>
      <c r="G22" s="16"/>
      <c r="H22" s="19"/>
      <c r="I22" s="16"/>
      <c r="J22" s="27"/>
      <c r="K22" s="43"/>
      <c r="M22" s="51"/>
      <c r="N22" s="59"/>
    </row>
    <row r="23" spans="1:16">
      <c r="A23" s="6" t="s">
        <v>48</v>
      </c>
      <c r="F23" s="18"/>
      <c r="G23" s="16" t="s">
        <v>34</v>
      </c>
      <c r="H23" s="19"/>
      <c r="I23" s="16" t="s">
        <v>34</v>
      </c>
      <c r="J23" s="2" t="s">
        <v>49</v>
      </c>
      <c r="K23" s="43"/>
      <c r="M23" s="79" t="s">
        <v>50</v>
      </c>
      <c r="N23" s="59" t="s">
        <v>51</v>
      </c>
    </row>
    <row r="24" spans="1:16">
      <c r="A24" s="6" t="s">
        <v>52</v>
      </c>
      <c r="F24" s="18"/>
      <c r="G24" s="16"/>
      <c r="H24" s="19"/>
      <c r="I24" s="16"/>
      <c r="J24" s="27"/>
      <c r="K24" s="43"/>
      <c r="M24" s="51"/>
      <c r="N24" s="59"/>
    </row>
    <row r="25" spans="1:16">
      <c r="A25" s="6" t="s">
        <v>48</v>
      </c>
      <c r="F25" s="18"/>
      <c r="G25" s="16" t="s">
        <v>34</v>
      </c>
      <c r="H25" s="19"/>
      <c r="I25" s="16" t="s">
        <v>34</v>
      </c>
      <c r="J25" s="27" t="s">
        <v>53</v>
      </c>
      <c r="K25" s="43"/>
      <c r="M25" s="79" t="s">
        <v>50</v>
      </c>
      <c r="N25" s="59" t="s">
        <v>51</v>
      </c>
    </row>
    <row r="26" spans="1:16">
      <c r="A26" s="6" t="s">
        <v>54</v>
      </c>
      <c r="F26" s="18"/>
      <c r="G26" s="16">
        <v>75</v>
      </c>
      <c r="H26" s="19"/>
      <c r="I26" s="16">
        <f>G26</f>
        <v>75</v>
      </c>
      <c r="K26" s="43"/>
      <c r="M26" s="79" t="s">
        <v>55</v>
      </c>
      <c r="N26" s="59" t="s">
        <v>56</v>
      </c>
      <c r="P26" s="65"/>
    </row>
    <row r="27" spans="1:16">
      <c r="A27" s="6"/>
      <c r="F27" s="18"/>
      <c r="G27" s="16"/>
      <c r="H27" s="19"/>
      <c r="I27" s="16"/>
      <c r="K27" s="43"/>
      <c r="M27" s="51"/>
      <c r="N27" s="59"/>
    </row>
    <row r="28" spans="1:16">
      <c r="A28" s="14" t="s">
        <v>57</v>
      </c>
      <c r="F28" s="18"/>
      <c r="G28" s="16"/>
      <c r="H28" s="19"/>
      <c r="I28" s="16"/>
      <c r="J28" s="2"/>
      <c r="K28" s="43"/>
      <c r="M28" s="51"/>
      <c r="N28" s="59"/>
    </row>
    <row r="29" spans="1:16">
      <c r="A29" s="6" t="s">
        <v>58</v>
      </c>
      <c r="F29" s="18"/>
      <c r="G29" s="16">
        <v>25.3</v>
      </c>
      <c r="H29" s="19"/>
      <c r="I29" s="16">
        <v>26.2</v>
      </c>
      <c r="J29" s="2" t="s">
        <v>59</v>
      </c>
      <c r="K29" s="43">
        <f>(I29-G29)/G29</f>
        <v>3.5573122529644209E-2</v>
      </c>
      <c r="M29" s="51"/>
      <c r="N29" s="59"/>
    </row>
    <row r="30" spans="1:16">
      <c r="A30" s="6" t="s">
        <v>60</v>
      </c>
      <c r="F30" s="18"/>
      <c r="G30" s="16">
        <v>2.8</v>
      </c>
      <c r="H30" s="19"/>
      <c r="I30" s="16">
        <v>2.9</v>
      </c>
      <c r="J30" s="2" t="s">
        <v>61</v>
      </c>
      <c r="K30" s="43">
        <f>(I30-G30)/G30</f>
        <v>3.5714285714285747E-2</v>
      </c>
      <c r="M30" s="51"/>
      <c r="N30" s="59"/>
    </row>
    <row r="31" spans="1:16">
      <c r="A31" s="6" t="s">
        <v>62</v>
      </c>
      <c r="F31" s="18"/>
      <c r="G31" s="16">
        <v>109.37</v>
      </c>
      <c r="H31" s="19"/>
      <c r="I31" s="16">
        <v>109.37</v>
      </c>
      <c r="J31" s="2" t="s">
        <v>63</v>
      </c>
      <c r="K31" s="43">
        <f>(I31-G31)/G31</f>
        <v>0</v>
      </c>
      <c r="M31" s="79" t="s">
        <v>45</v>
      </c>
      <c r="N31" s="59" t="s">
        <v>200</v>
      </c>
    </row>
    <row r="32" spans="1:16">
      <c r="A32" s="6" t="s">
        <v>65</v>
      </c>
      <c r="F32" s="18"/>
      <c r="G32" s="16">
        <v>19.72</v>
      </c>
      <c r="H32" s="19"/>
      <c r="I32" s="16">
        <v>19.72</v>
      </c>
      <c r="J32" s="2"/>
      <c r="K32" s="43">
        <f>(I32-G32)/G32</f>
        <v>0</v>
      </c>
      <c r="M32" s="79" t="s">
        <v>45</v>
      </c>
      <c r="N32" s="59" t="s">
        <v>201</v>
      </c>
      <c r="P32" s="65"/>
    </row>
    <row r="33" spans="1:16">
      <c r="A33" s="6"/>
      <c r="F33" s="18"/>
      <c r="G33" s="16"/>
      <c r="H33" s="19"/>
      <c r="I33" s="16"/>
      <c r="J33" s="2"/>
      <c r="K33" s="43"/>
      <c r="M33" s="79"/>
      <c r="N33" s="59"/>
    </row>
    <row r="34" spans="1:16">
      <c r="A34" s="14" t="s">
        <v>68</v>
      </c>
      <c r="F34" s="18"/>
      <c r="G34" s="16"/>
      <c r="H34" s="19"/>
      <c r="I34" s="16"/>
      <c r="J34" s="27"/>
      <c r="K34" s="43"/>
      <c r="M34" s="51"/>
      <c r="N34" s="59"/>
    </row>
    <row r="35" spans="1:16">
      <c r="A35" s="6" t="s">
        <v>69</v>
      </c>
      <c r="F35" s="18"/>
      <c r="G35" s="16">
        <v>32.5</v>
      </c>
      <c r="H35" s="19"/>
      <c r="I35" s="16">
        <v>33.700000000000003</v>
      </c>
      <c r="J35" s="27" t="s">
        <v>70</v>
      </c>
      <c r="K35" s="43">
        <f>(I35-G35)/G35</f>
        <v>3.692307692307701E-2</v>
      </c>
      <c r="M35" s="51" t="s">
        <v>71</v>
      </c>
      <c r="N35" s="59"/>
    </row>
    <row r="36" spans="1:16">
      <c r="A36" s="213" t="s">
        <v>72</v>
      </c>
      <c r="F36" s="18"/>
      <c r="G36" s="16">
        <v>3.8</v>
      </c>
      <c r="H36" s="19"/>
      <c r="I36" s="16">
        <v>4</v>
      </c>
      <c r="J36" s="27" t="s">
        <v>73</v>
      </c>
      <c r="K36" s="43">
        <f>(I36-G36)/G36</f>
        <v>5.2631578947368474E-2</v>
      </c>
      <c r="M36" s="51" t="s">
        <v>71</v>
      </c>
      <c r="N36" s="59"/>
      <c r="P36" s="65"/>
    </row>
    <row r="37" spans="1:16">
      <c r="A37" s="213" t="s">
        <v>74</v>
      </c>
      <c r="F37" s="18"/>
      <c r="G37" s="16"/>
      <c r="H37" s="19"/>
      <c r="I37" s="16"/>
      <c r="J37" s="27"/>
      <c r="K37" s="43"/>
      <c r="M37" s="51"/>
      <c r="N37" s="59"/>
    </row>
    <row r="38" spans="1:16">
      <c r="A38" s="213" t="s">
        <v>75</v>
      </c>
      <c r="F38" s="18"/>
      <c r="G38" s="16" t="s">
        <v>24</v>
      </c>
      <c r="H38" s="19"/>
      <c r="I38" s="16" t="s">
        <v>24</v>
      </c>
      <c r="J38" s="27"/>
      <c r="K38" s="43"/>
      <c r="M38" s="51" t="s">
        <v>76</v>
      </c>
      <c r="N38" s="59"/>
    </row>
    <row r="39" spans="1:16">
      <c r="A39" s="213" t="s">
        <v>77</v>
      </c>
      <c r="F39" s="18"/>
      <c r="G39" s="16"/>
      <c r="H39" s="17"/>
      <c r="I39" s="16"/>
      <c r="J39" s="27"/>
      <c r="K39" s="43"/>
      <c r="M39" s="51"/>
      <c r="N39" s="59"/>
    </row>
    <row r="40" spans="1:16">
      <c r="A40" s="213" t="s">
        <v>75</v>
      </c>
      <c r="F40" s="18"/>
      <c r="G40" s="16" t="s">
        <v>24</v>
      </c>
      <c r="H40" s="19"/>
      <c r="I40" s="16" t="s">
        <v>24</v>
      </c>
      <c r="K40" s="43"/>
      <c r="M40" s="51" t="s">
        <v>76</v>
      </c>
      <c r="N40" s="59"/>
    </row>
    <row r="41" spans="1:16">
      <c r="A41" s="213"/>
      <c r="F41" s="18"/>
      <c r="G41" s="16"/>
      <c r="H41" s="17"/>
      <c r="I41" s="16"/>
      <c r="J41" s="27"/>
      <c r="K41" s="43"/>
      <c r="M41" s="51"/>
      <c r="N41" s="59"/>
    </row>
    <row r="42" spans="1:16">
      <c r="A42" s="213" t="s">
        <v>78</v>
      </c>
      <c r="F42" s="18"/>
      <c r="G42" s="16">
        <v>126.5</v>
      </c>
      <c r="H42" s="19"/>
      <c r="I42" s="16">
        <v>130.9</v>
      </c>
      <c r="J42" s="2" t="s">
        <v>79</v>
      </c>
      <c r="K42" s="43">
        <f>(I42-G42)/G42</f>
        <v>3.4782608695652216E-2</v>
      </c>
      <c r="M42" s="51"/>
      <c r="N42" s="59"/>
    </row>
    <row r="43" spans="1:16">
      <c r="A43" s="213" t="s">
        <v>80</v>
      </c>
      <c r="F43" s="18"/>
      <c r="G43" s="16">
        <v>126.5</v>
      </c>
      <c r="H43" s="19"/>
      <c r="I43" s="16">
        <v>130.9</v>
      </c>
      <c r="J43" s="2" t="s">
        <v>81</v>
      </c>
      <c r="K43" s="43">
        <f>(I43-G43)/G43</f>
        <v>3.4782608695652216E-2</v>
      </c>
      <c r="M43" s="51"/>
      <c r="N43" s="59"/>
    </row>
    <row r="44" spans="1:16">
      <c r="A44" s="213" t="s">
        <v>82</v>
      </c>
      <c r="F44" s="18"/>
      <c r="G44" s="16" t="s">
        <v>24</v>
      </c>
      <c r="H44" s="19"/>
      <c r="I44" s="16" t="s">
        <v>24</v>
      </c>
      <c r="J44" s="27"/>
      <c r="K44" s="43"/>
      <c r="M44" s="51"/>
      <c r="N44" s="59"/>
      <c r="P44" s="65"/>
    </row>
    <row r="45" spans="1:16">
      <c r="A45" s="213" t="s">
        <v>83</v>
      </c>
      <c r="F45" s="18"/>
      <c r="G45" s="16"/>
      <c r="H45" s="19"/>
      <c r="I45" s="16"/>
      <c r="J45" s="27"/>
      <c r="K45" s="43"/>
      <c r="M45" s="51"/>
      <c r="N45" s="59"/>
    </row>
    <row r="46" spans="1:16">
      <c r="A46" s="213" t="s">
        <v>84</v>
      </c>
      <c r="F46" s="18"/>
      <c r="G46" s="16">
        <v>50.6</v>
      </c>
      <c r="H46" s="19"/>
      <c r="I46" s="16">
        <v>52.4</v>
      </c>
      <c r="J46" s="27" t="s">
        <v>85</v>
      </c>
      <c r="K46" s="43">
        <f>(I46-G46)/G46</f>
        <v>3.5573122529644209E-2</v>
      </c>
      <c r="M46" s="51"/>
      <c r="N46" s="59"/>
    </row>
    <row r="47" spans="1:16">
      <c r="A47" s="213" t="s">
        <v>86</v>
      </c>
      <c r="F47" s="18"/>
      <c r="G47" s="16">
        <v>102.6</v>
      </c>
      <c r="H47" s="19"/>
      <c r="I47" s="16">
        <v>102.6</v>
      </c>
      <c r="J47" s="27" t="s">
        <v>87</v>
      </c>
      <c r="K47" s="43">
        <f>(I47-G47)/G47</f>
        <v>0</v>
      </c>
      <c r="M47" s="79" t="s">
        <v>88</v>
      </c>
      <c r="N47" s="59" t="s">
        <v>202</v>
      </c>
    </row>
    <row r="48" spans="1:16">
      <c r="A48" s="213" t="s">
        <v>90</v>
      </c>
      <c r="F48" s="18"/>
      <c r="G48" s="16">
        <v>31.5</v>
      </c>
      <c r="H48" s="19"/>
      <c r="I48" s="16">
        <v>32.6</v>
      </c>
      <c r="J48" s="27" t="s">
        <v>91</v>
      </c>
      <c r="K48" s="43">
        <f>(I48-G48)/G48</f>
        <v>3.4920634920634963E-2</v>
      </c>
      <c r="M48" s="51"/>
      <c r="N48" s="59"/>
      <c r="P48" s="65"/>
    </row>
    <row r="49" spans="1:16">
      <c r="A49" s="213"/>
      <c r="F49" s="18"/>
      <c r="G49" s="16"/>
      <c r="H49" s="19"/>
      <c r="I49" s="16"/>
      <c r="J49" s="27"/>
      <c r="K49" s="43"/>
      <c r="M49" s="51"/>
      <c r="N49" s="59"/>
    </row>
    <row r="50" spans="1:16">
      <c r="A50" s="14" t="s">
        <v>92</v>
      </c>
      <c r="F50" s="18"/>
      <c r="G50" s="16"/>
      <c r="H50" s="19"/>
      <c r="I50" s="16"/>
      <c r="J50" s="27"/>
      <c r="K50" s="43"/>
      <c r="M50" s="51"/>
      <c r="N50" s="59"/>
    </row>
    <row r="51" spans="1:16">
      <c r="A51" s="213" t="s">
        <v>93</v>
      </c>
      <c r="F51" s="18"/>
      <c r="G51" s="16" t="s">
        <v>94</v>
      </c>
      <c r="H51" s="18"/>
      <c r="I51" s="16" t="s">
        <v>94</v>
      </c>
      <c r="J51" s="27"/>
      <c r="K51" s="43"/>
      <c r="M51" s="79"/>
      <c r="N51" s="59" t="s">
        <v>95</v>
      </c>
    </row>
    <row r="52" spans="1:16">
      <c r="A52" s="213" t="s">
        <v>96</v>
      </c>
      <c r="F52" s="18"/>
      <c r="G52" s="16">
        <v>31.5</v>
      </c>
      <c r="H52" s="19"/>
      <c r="I52" s="16">
        <v>32.1</v>
      </c>
      <c r="J52" s="2" t="s">
        <v>97</v>
      </c>
      <c r="K52" s="43">
        <f>(I52-G52)/G52</f>
        <v>1.9047619047619094E-2</v>
      </c>
      <c r="M52" s="79" t="s">
        <v>98</v>
      </c>
      <c r="N52" s="59" t="s">
        <v>99</v>
      </c>
    </row>
    <row r="53" spans="1:16">
      <c r="A53" s="213" t="s">
        <v>100</v>
      </c>
      <c r="F53" s="18"/>
      <c r="G53" s="16">
        <v>75.900000000000006</v>
      </c>
      <c r="H53" s="19"/>
      <c r="I53" s="16">
        <v>77.400000000000006</v>
      </c>
      <c r="J53" s="27" t="s">
        <v>101</v>
      </c>
      <c r="K53" s="43">
        <f>(I53-G53)/G53</f>
        <v>1.9762845849802368E-2</v>
      </c>
      <c r="M53" s="79" t="s">
        <v>98</v>
      </c>
      <c r="N53" s="59" t="s">
        <v>102</v>
      </c>
    </row>
    <row r="54" spans="1:16">
      <c r="A54" s="213" t="s">
        <v>103</v>
      </c>
      <c r="F54" s="18"/>
      <c r="G54" s="16" t="s">
        <v>24</v>
      </c>
      <c r="H54" s="19"/>
      <c r="I54" s="16" t="s">
        <v>24</v>
      </c>
      <c r="J54" s="2"/>
      <c r="K54" s="43"/>
      <c r="M54" s="79" t="s">
        <v>98</v>
      </c>
      <c r="N54" s="59" t="s">
        <v>104</v>
      </c>
      <c r="P54" s="65"/>
    </row>
    <row r="55" spans="1:16">
      <c r="A55" s="213"/>
      <c r="F55" s="18"/>
      <c r="G55" s="16"/>
      <c r="H55" s="19"/>
      <c r="I55" s="16"/>
      <c r="J55" s="2"/>
      <c r="K55" s="43"/>
      <c r="M55" s="51"/>
      <c r="N55" s="59"/>
    </row>
    <row r="56" spans="1:16">
      <c r="A56" s="14" t="s">
        <v>105</v>
      </c>
      <c r="F56" s="18"/>
      <c r="G56" s="16"/>
      <c r="H56" s="19"/>
      <c r="I56" s="16"/>
      <c r="J56" s="2"/>
      <c r="K56" s="43"/>
      <c r="M56" s="51"/>
      <c r="N56" s="59"/>
    </row>
    <row r="57" spans="1:16">
      <c r="A57" s="213" t="s">
        <v>106</v>
      </c>
      <c r="F57" s="18"/>
      <c r="G57" s="16">
        <v>109.37</v>
      </c>
      <c r="H57" s="19"/>
      <c r="I57" s="16">
        <v>109.37</v>
      </c>
      <c r="J57" s="2"/>
      <c r="K57" s="43">
        <f>(I57-G57)/G57</f>
        <v>0</v>
      </c>
      <c r="M57" s="51" t="s">
        <v>55</v>
      </c>
      <c r="N57" s="59" t="s">
        <v>201</v>
      </c>
      <c r="P57" s="65"/>
    </row>
    <row r="58" spans="1:16">
      <c r="A58" s="213"/>
      <c r="F58" s="18"/>
      <c r="G58" s="16"/>
      <c r="H58" s="19"/>
      <c r="I58" s="16"/>
      <c r="J58" s="2"/>
      <c r="K58" s="43"/>
      <c r="M58" s="51"/>
      <c r="N58" s="59"/>
    </row>
    <row r="59" spans="1:16">
      <c r="A59" s="14" t="s">
        <v>108</v>
      </c>
      <c r="F59" s="18"/>
      <c r="G59" s="16"/>
      <c r="H59" s="17"/>
      <c r="I59" s="16"/>
      <c r="K59" s="43"/>
      <c r="M59" s="51"/>
      <c r="N59" s="59"/>
    </row>
    <row r="60" spans="1:16">
      <c r="A60" s="213" t="s">
        <v>109</v>
      </c>
      <c r="F60" s="18"/>
      <c r="G60" s="16">
        <v>72.14</v>
      </c>
      <c r="H60" s="19"/>
      <c r="I60" s="16">
        <v>74</v>
      </c>
      <c r="J60" s="27" t="s">
        <v>110</v>
      </c>
      <c r="K60" s="43">
        <f>(I60-G60)/G60</f>
        <v>2.5783199334627107E-2</v>
      </c>
      <c r="M60" s="51" t="s">
        <v>88</v>
      </c>
      <c r="N60" s="59"/>
    </row>
    <row r="61" spans="1:16" ht="13.5" thickBot="1">
      <c r="A61" s="215" t="s">
        <v>111</v>
      </c>
      <c r="B61" s="9"/>
      <c r="C61" s="9"/>
      <c r="D61" s="9"/>
      <c r="E61" s="9"/>
      <c r="F61" s="44"/>
      <c r="G61" s="24">
        <v>35.700000000000003</v>
      </c>
      <c r="H61" s="45"/>
      <c r="I61" s="24">
        <v>36.9</v>
      </c>
      <c r="J61" s="67" t="s">
        <v>112</v>
      </c>
      <c r="K61" s="46">
        <f>(I61-G61)/G61</f>
        <v>3.3613445378151141E-2</v>
      </c>
      <c r="L61" s="9"/>
      <c r="M61" s="53" t="s">
        <v>88</v>
      </c>
      <c r="N61" s="60"/>
      <c r="P61" s="65"/>
    </row>
    <row r="62" spans="1:16">
      <c r="A62" s="6"/>
      <c r="F62" s="15"/>
      <c r="G62" s="16"/>
      <c r="H62" s="19"/>
      <c r="I62" s="16"/>
      <c r="K62" s="43"/>
      <c r="M62" s="51"/>
      <c r="N62" s="58"/>
    </row>
    <row r="63" spans="1:16">
      <c r="A63" s="14" t="s">
        <v>113</v>
      </c>
      <c r="F63" s="15"/>
      <c r="G63" s="16"/>
      <c r="H63" s="19"/>
      <c r="I63" s="16"/>
      <c r="K63" s="43"/>
      <c r="M63" s="51"/>
      <c r="N63" s="59"/>
    </row>
    <row r="64" spans="1:16">
      <c r="A64" s="6" t="s">
        <v>114</v>
      </c>
      <c r="F64" s="18"/>
      <c r="G64" s="16">
        <v>50</v>
      </c>
      <c r="H64" s="19"/>
      <c r="I64" s="16">
        <v>88</v>
      </c>
      <c r="J64" s="2" t="s">
        <v>115</v>
      </c>
      <c r="K64" s="43">
        <f>(I64-G64)/G64</f>
        <v>0.76</v>
      </c>
      <c r="L64" s="22"/>
      <c r="M64" s="51" t="s">
        <v>116</v>
      </c>
      <c r="N64" s="59" t="s">
        <v>117</v>
      </c>
    </row>
    <row r="65" spans="1:17">
      <c r="A65" s="6" t="s">
        <v>118</v>
      </c>
      <c r="F65" s="18"/>
      <c r="G65" s="16">
        <v>40</v>
      </c>
      <c r="H65" s="19"/>
      <c r="I65" s="16">
        <v>62</v>
      </c>
      <c r="J65" s="27" t="s">
        <v>115</v>
      </c>
      <c r="K65" s="43">
        <f t="shared" ref="K65:K76" si="0">(I65-G65)/G65</f>
        <v>0.55000000000000004</v>
      </c>
      <c r="M65" s="51" t="s">
        <v>119</v>
      </c>
      <c r="N65" s="59" t="s">
        <v>120</v>
      </c>
    </row>
    <row r="66" spans="1:17">
      <c r="A66" s="6" t="s">
        <v>121</v>
      </c>
      <c r="F66" s="18"/>
      <c r="G66" s="16">
        <v>9</v>
      </c>
      <c r="H66" s="19"/>
      <c r="I66" s="16">
        <v>4</v>
      </c>
      <c r="J66" s="27" t="s">
        <v>115</v>
      </c>
      <c r="K66" s="43">
        <f t="shared" si="0"/>
        <v>-0.55555555555555558</v>
      </c>
      <c r="M66" s="51" t="s">
        <v>122</v>
      </c>
      <c r="N66" s="59" t="s">
        <v>123</v>
      </c>
    </row>
    <row r="67" spans="1:17">
      <c r="A67" s="6" t="s">
        <v>124</v>
      </c>
      <c r="F67" s="18"/>
      <c r="G67" s="16">
        <v>50</v>
      </c>
      <c r="H67" s="19"/>
      <c r="I67" s="16">
        <v>79.5</v>
      </c>
      <c r="J67" s="27" t="s">
        <v>115</v>
      </c>
      <c r="K67" s="43">
        <f t="shared" si="0"/>
        <v>0.59</v>
      </c>
      <c r="M67" s="51" t="s">
        <v>125</v>
      </c>
      <c r="N67" s="59"/>
    </row>
    <row r="68" spans="1:17">
      <c r="A68" s="6" t="s">
        <v>126</v>
      </c>
      <c r="F68" s="18"/>
      <c r="G68" s="16">
        <v>40</v>
      </c>
      <c r="H68" s="19"/>
      <c r="I68" s="16">
        <v>49</v>
      </c>
      <c r="J68" s="27" t="s">
        <v>115</v>
      </c>
      <c r="K68" s="43">
        <f t="shared" si="0"/>
        <v>0.22500000000000001</v>
      </c>
      <c r="M68" s="51"/>
      <c r="N68" s="59"/>
    </row>
    <row r="69" spans="1:17">
      <c r="A69" s="6" t="s">
        <v>127</v>
      </c>
      <c r="F69" s="18"/>
      <c r="G69" s="16">
        <v>8</v>
      </c>
      <c r="H69" s="19"/>
      <c r="I69" s="16">
        <v>4</v>
      </c>
      <c r="J69" s="27" t="s">
        <v>115</v>
      </c>
      <c r="K69" s="43">
        <f t="shared" si="0"/>
        <v>-0.5</v>
      </c>
      <c r="L69" s="22"/>
      <c r="M69" s="51"/>
      <c r="N69" s="59"/>
    </row>
    <row r="70" spans="1:17">
      <c r="A70" s="6" t="s">
        <v>128</v>
      </c>
      <c r="F70" s="18"/>
      <c r="G70" s="47">
        <v>10</v>
      </c>
      <c r="H70" s="19"/>
      <c r="I70" s="16">
        <v>10.5</v>
      </c>
      <c r="J70" s="27" t="s">
        <v>115</v>
      </c>
      <c r="K70" s="43">
        <f t="shared" si="0"/>
        <v>0.05</v>
      </c>
      <c r="M70" s="51" t="s">
        <v>129</v>
      </c>
      <c r="N70" s="59"/>
    </row>
    <row r="71" spans="1:17">
      <c r="A71" s="6" t="s">
        <v>130</v>
      </c>
      <c r="F71" s="18"/>
      <c r="G71" s="16">
        <v>84</v>
      </c>
      <c r="H71" s="19"/>
      <c r="I71" s="16">
        <v>84</v>
      </c>
      <c r="J71" s="27" t="s">
        <v>115</v>
      </c>
      <c r="K71" s="43">
        <f t="shared" si="0"/>
        <v>0</v>
      </c>
      <c r="M71" s="51"/>
      <c r="N71" s="59"/>
    </row>
    <row r="72" spans="1:17">
      <c r="A72" s="6" t="s">
        <v>131</v>
      </c>
      <c r="F72" s="18"/>
      <c r="G72" s="16">
        <v>150</v>
      </c>
      <c r="H72" s="19"/>
      <c r="I72" s="16">
        <v>200</v>
      </c>
      <c r="J72" s="27" t="s">
        <v>115</v>
      </c>
      <c r="K72" s="43">
        <f t="shared" si="0"/>
        <v>0.33333333333333331</v>
      </c>
      <c r="M72" s="51"/>
      <c r="N72" s="59"/>
    </row>
    <row r="73" spans="1:17">
      <c r="A73" s="6" t="s">
        <v>132</v>
      </c>
      <c r="F73" s="18"/>
      <c r="G73" s="16">
        <v>150</v>
      </c>
      <c r="H73" s="19"/>
      <c r="I73" s="16">
        <v>200</v>
      </c>
      <c r="J73" s="27" t="s">
        <v>115</v>
      </c>
      <c r="K73" s="43">
        <f t="shared" si="0"/>
        <v>0.33333333333333331</v>
      </c>
      <c r="M73" s="51"/>
      <c r="N73" s="59"/>
    </row>
    <row r="74" spans="1:17">
      <c r="A74" s="6" t="s">
        <v>133</v>
      </c>
      <c r="F74" s="18"/>
      <c r="G74" s="16">
        <v>200</v>
      </c>
      <c r="H74" s="19"/>
      <c r="I74" s="16">
        <v>200</v>
      </c>
      <c r="J74" s="27" t="s">
        <v>115</v>
      </c>
      <c r="K74" s="43">
        <f t="shared" si="0"/>
        <v>0</v>
      </c>
      <c r="M74" s="51"/>
      <c r="N74" s="59"/>
    </row>
    <row r="75" spans="1:17">
      <c r="A75" s="213" t="s">
        <v>134</v>
      </c>
      <c r="F75" s="15"/>
      <c r="G75" s="16">
        <v>34</v>
      </c>
      <c r="H75" s="19"/>
      <c r="I75" s="16">
        <v>34</v>
      </c>
      <c r="J75" s="27" t="s">
        <v>115</v>
      </c>
      <c r="K75" s="43">
        <f>(I75-G75)/G75</f>
        <v>0</v>
      </c>
      <c r="M75" s="51" t="s">
        <v>135</v>
      </c>
      <c r="N75" s="216" t="s">
        <v>136</v>
      </c>
    </row>
    <row r="76" spans="1:17">
      <c r="A76" s="6" t="s">
        <v>137</v>
      </c>
      <c r="F76" s="18"/>
      <c r="G76" s="16">
        <v>12.25</v>
      </c>
      <c r="H76" s="19"/>
      <c r="I76" s="16">
        <v>12.25</v>
      </c>
      <c r="J76" s="27" t="s">
        <v>115</v>
      </c>
      <c r="K76" s="43">
        <f t="shared" si="0"/>
        <v>0</v>
      </c>
      <c r="M76" s="51"/>
      <c r="N76" s="59"/>
      <c r="P76" s="65"/>
    </row>
    <row r="77" spans="1:17">
      <c r="A77" s="6"/>
      <c r="F77" s="18"/>
      <c r="G77" s="16"/>
      <c r="H77" s="19"/>
      <c r="I77" s="16"/>
      <c r="K77" s="43"/>
      <c r="M77" s="51"/>
      <c r="N77" s="59"/>
    </row>
    <row r="78" spans="1:17">
      <c r="A78" s="14" t="s">
        <v>138</v>
      </c>
      <c r="F78" s="15"/>
      <c r="G78" s="16"/>
      <c r="H78" s="17"/>
      <c r="I78" s="16"/>
      <c r="K78" s="43"/>
      <c r="M78" s="51"/>
      <c r="N78" s="59"/>
    </row>
    <row r="79" spans="1:17">
      <c r="A79" s="6" t="s">
        <v>139</v>
      </c>
      <c r="F79" s="18"/>
      <c r="G79" s="16">
        <v>63.124637041088178</v>
      </c>
      <c r="H79" s="19"/>
      <c r="I79" s="16">
        <v>62.987264762283814</v>
      </c>
      <c r="J79" s="27" t="s">
        <v>140</v>
      </c>
      <c r="K79" s="43">
        <f t="shared" ref="K79:K88" si="1">(I79-G79)/G79</f>
        <v>-2.1762070285639389E-3</v>
      </c>
      <c r="M79" s="57"/>
      <c r="N79" s="261" t="s">
        <v>141</v>
      </c>
      <c r="O79" s="56"/>
      <c r="Q79" s="56"/>
    </row>
    <row r="80" spans="1:17">
      <c r="A80" s="6" t="s">
        <v>142</v>
      </c>
      <c r="F80" s="18"/>
      <c r="G80" s="16">
        <v>74.620526166307272</v>
      </c>
      <c r="H80" s="19"/>
      <c r="I80" s="16">
        <v>75.067357212554271</v>
      </c>
      <c r="J80" s="27" t="s">
        <v>140</v>
      </c>
      <c r="K80" s="43">
        <f t="shared" si="1"/>
        <v>5.988044700343486E-3</v>
      </c>
      <c r="M80" s="51"/>
      <c r="N80" s="261"/>
      <c r="O80" s="56"/>
      <c r="Q80" s="56"/>
    </row>
    <row r="81" spans="1:17">
      <c r="A81" s="6" t="s">
        <v>143</v>
      </c>
      <c r="F81" s="18"/>
      <c r="G81" s="16">
        <v>69.362076873195576</v>
      </c>
      <c r="H81" s="19"/>
      <c r="I81" s="16">
        <v>69.566171830775176</v>
      </c>
      <c r="J81" s="27" t="s">
        <v>140</v>
      </c>
      <c r="K81" s="43">
        <f t="shared" si="1"/>
        <v>2.9424574173682223E-3</v>
      </c>
      <c r="M81" s="51"/>
      <c r="N81" s="261"/>
      <c r="O81" s="56"/>
      <c r="Q81" s="56"/>
    </row>
    <row r="82" spans="1:17">
      <c r="A82" s="6" t="s">
        <v>144</v>
      </c>
      <c r="F82" s="18"/>
      <c r="G82" s="16">
        <v>74.121785359488783</v>
      </c>
      <c r="H82" s="19"/>
      <c r="I82" s="16">
        <v>73.7014011085829</v>
      </c>
      <c r="J82" s="27" t="s">
        <v>140</v>
      </c>
      <c r="K82" s="43">
        <f t="shared" si="1"/>
        <v>-5.671534338616239E-3</v>
      </c>
      <c r="M82" s="51"/>
      <c r="N82" s="261"/>
      <c r="O82" s="56"/>
      <c r="Q82" s="56"/>
    </row>
    <row r="83" spans="1:17">
      <c r="A83" s="6" t="s">
        <v>145</v>
      </c>
      <c r="F83" s="18"/>
      <c r="G83" s="16">
        <v>92.257268678442188</v>
      </c>
      <c r="H83" s="19"/>
      <c r="I83" s="16">
        <v>89.162056623914822</v>
      </c>
      <c r="J83" s="2" t="s">
        <v>140</v>
      </c>
      <c r="K83" s="43">
        <f t="shared" si="1"/>
        <v>-3.3549790697961837E-2</v>
      </c>
      <c r="M83" s="51"/>
      <c r="N83" s="261"/>
      <c r="O83" s="56"/>
      <c r="Q83" s="56"/>
    </row>
    <row r="84" spans="1:17">
      <c r="A84" s="6" t="s">
        <v>146</v>
      </c>
      <c r="F84" s="18"/>
      <c r="G84" s="16">
        <v>101.60797490432583</v>
      </c>
      <c r="H84" s="19"/>
      <c r="I84" s="16">
        <v>107.14450834673156</v>
      </c>
      <c r="J84" s="27" t="s">
        <v>140</v>
      </c>
      <c r="K84" s="43">
        <f t="shared" si="1"/>
        <v>5.4489162367608764E-2</v>
      </c>
      <c r="M84" s="51"/>
      <c r="N84" s="261"/>
      <c r="O84" s="56"/>
      <c r="Q84" s="56"/>
    </row>
    <row r="85" spans="1:17">
      <c r="A85" s="6" t="s">
        <v>147</v>
      </c>
      <c r="F85" s="15"/>
      <c r="G85" s="16">
        <v>32.97</v>
      </c>
      <c r="H85" s="19"/>
      <c r="I85" s="16">
        <v>35.264106716554572</v>
      </c>
      <c r="J85" s="27" t="s">
        <v>140</v>
      </c>
      <c r="K85" s="43">
        <f t="shared" si="1"/>
        <v>6.9581641387763821E-2</v>
      </c>
      <c r="M85" s="51" t="s">
        <v>148</v>
      </c>
      <c r="N85" s="261"/>
    </row>
    <row r="86" spans="1:17">
      <c r="A86" s="6" t="s">
        <v>149</v>
      </c>
      <c r="F86" s="15"/>
      <c r="G86" s="16">
        <v>25.19</v>
      </c>
      <c r="H86" s="19"/>
      <c r="I86" s="16">
        <v>25.357594359573877</v>
      </c>
      <c r="J86" s="27" t="s">
        <v>140</v>
      </c>
      <c r="K86" s="43">
        <f t="shared" si="1"/>
        <v>6.6532099870534262E-3</v>
      </c>
      <c r="M86" s="51" t="s">
        <v>148</v>
      </c>
      <c r="N86" s="261"/>
      <c r="O86" s="56"/>
    </row>
    <row r="87" spans="1:17">
      <c r="A87" s="213" t="s">
        <v>150</v>
      </c>
      <c r="F87" s="15"/>
      <c r="G87" s="16">
        <v>31.15</v>
      </c>
      <c r="H87" s="19"/>
      <c r="I87" s="16">
        <v>36.438318782517044</v>
      </c>
      <c r="J87" s="27" t="s">
        <v>140</v>
      </c>
      <c r="K87" s="43">
        <f t="shared" si="1"/>
        <v>0.16976946332317963</v>
      </c>
      <c r="M87" s="51" t="s">
        <v>148</v>
      </c>
      <c r="N87" s="261"/>
      <c r="O87" s="56"/>
    </row>
    <row r="88" spans="1:17">
      <c r="A88" s="213" t="s">
        <v>151</v>
      </c>
      <c r="F88" s="15"/>
      <c r="G88" s="16">
        <v>37.53</v>
      </c>
      <c r="H88" s="19"/>
      <c r="I88" s="16">
        <v>43.023011043705566</v>
      </c>
      <c r="J88" s="27" t="s">
        <v>140</v>
      </c>
      <c r="K88" s="43">
        <f t="shared" si="1"/>
        <v>0.14636320393566651</v>
      </c>
      <c r="M88" s="51" t="s">
        <v>148</v>
      </c>
      <c r="N88" s="261"/>
      <c r="O88" s="56"/>
      <c r="P88" s="65"/>
    </row>
    <row r="89" spans="1:17">
      <c r="A89" s="6"/>
      <c r="F89" s="15"/>
      <c r="G89" s="16"/>
      <c r="H89" s="17"/>
      <c r="I89" s="16"/>
      <c r="K89" s="43"/>
      <c r="M89" s="51"/>
      <c r="N89" s="59"/>
    </row>
    <row r="90" spans="1:17">
      <c r="A90" s="14" t="s">
        <v>152</v>
      </c>
      <c r="F90" s="15"/>
      <c r="G90" s="16"/>
      <c r="H90" s="19"/>
      <c r="I90" s="16"/>
      <c r="K90" s="43"/>
      <c r="M90" s="51"/>
      <c r="N90" s="59"/>
    </row>
    <row r="91" spans="1:17">
      <c r="A91" s="213" t="s">
        <v>153</v>
      </c>
      <c r="F91" s="15"/>
      <c r="G91" s="16">
        <v>10</v>
      </c>
      <c r="H91" s="19"/>
      <c r="I91" s="16">
        <v>10</v>
      </c>
      <c r="J91" s="27" t="s">
        <v>154</v>
      </c>
      <c r="K91" s="43">
        <f>(I91-G91)/G91</f>
        <v>0</v>
      </c>
      <c r="M91" s="51"/>
      <c r="N91" s="59"/>
    </row>
    <row r="92" spans="1:17">
      <c r="A92" s="213" t="s">
        <v>155</v>
      </c>
      <c r="F92" s="15"/>
      <c r="G92" s="16">
        <v>79.599999999999994</v>
      </c>
      <c r="H92" s="19"/>
      <c r="I92" s="16">
        <v>82.4</v>
      </c>
      <c r="J92" s="27" t="s">
        <v>156</v>
      </c>
      <c r="K92" s="43">
        <f>(I92-G92)/G92</f>
        <v>3.517587939698507E-2</v>
      </c>
      <c r="M92" s="51"/>
      <c r="N92" s="59"/>
    </row>
    <row r="93" spans="1:17">
      <c r="A93" s="213" t="s">
        <v>157</v>
      </c>
      <c r="F93" s="15"/>
      <c r="G93" s="16">
        <v>26.6</v>
      </c>
      <c r="H93" s="19"/>
      <c r="I93" s="16">
        <v>27.5</v>
      </c>
      <c r="J93" s="27" t="s">
        <v>158</v>
      </c>
      <c r="K93" s="43">
        <f>(I93-G93)/G93</f>
        <v>3.3834586466165356E-2</v>
      </c>
      <c r="M93" s="51" t="s">
        <v>159</v>
      </c>
      <c r="N93" s="59"/>
      <c r="P93" s="65"/>
    </row>
    <row r="94" spans="1:17">
      <c r="A94" s="213"/>
      <c r="F94" s="15"/>
      <c r="G94" s="16"/>
      <c r="H94" s="19"/>
      <c r="I94" s="16"/>
      <c r="K94" s="43"/>
      <c r="M94" s="51"/>
      <c r="N94" s="59"/>
      <c r="P94" s="65"/>
    </row>
    <row r="95" spans="1:17">
      <c r="A95" s="14" t="s">
        <v>160</v>
      </c>
      <c r="F95" s="15"/>
      <c r="G95" s="16"/>
      <c r="H95" s="19"/>
      <c r="I95" s="16"/>
      <c r="K95" s="43"/>
      <c r="M95" s="51"/>
      <c r="N95" s="59"/>
      <c r="P95" s="65"/>
    </row>
    <row r="96" spans="1:17">
      <c r="A96" s="213" t="s">
        <v>161</v>
      </c>
      <c r="F96" s="15"/>
      <c r="G96" s="16">
        <v>30</v>
      </c>
      <c r="H96" s="19"/>
      <c r="I96" s="16">
        <v>30</v>
      </c>
      <c r="K96" s="43">
        <f>(I96-G96)/G96</f>
        <v>0</v>
      </c>
      <c r="M96" s="51"/>
      <c r="N96" s="59" t="s">
        <v>162</v>
      </c>
      <c r="P96" s="65"/>
    </row>
    <row r="97" spans="1:16">
      <c r="A97" s="213" t="s">
        <v>163</v>
      </c>
      <c r="F97" s="15"/>
      <c r="G97" s="16">
        <v>70</v>
      </c>
      <c r="H97" s="19"/>
      <c r="I97" s="16">
        <v>70</v>
      </c>
      <c r="K97" s="43">
        <f>(I97-G97)/G97</f>
        <v>0</v>
      </c>
      <c r="M97" s="51"/>
      <c r="N97" s="59" t="s">
        <v>162</v>
      </c>
      <c r="P97" s="65"/>
    </row>
    <row r="98" spans="1:16">
      <c r="A98" s="213" t="s">
        <v>164</v>
      </c>
      <c r="F98" s="15"/>
      <c r="G98" s="16">
        <v>180</v>
      </c>
      <c r="H98" s="19"/>
      <c r="I98" s="16">
        <v>180</v>
      </c>
      <c r="K98" s="43">
        <f>(I98-G98)/G98</f>
        <v>0</v>
      </c>
      <c r="M98" s="51"/>
      <c r="N98" s="59" t="s">
        <v>162</v>
      </c>
      <c r="P98" s="65"/>
    </row>
    <row r="99" spans="1:16">
      <c r="A99" s="213"/>
      <c r="F99" s="15"/>
      <c r="G99" s="16"/>
      <c r="H99" s="19"/>
      <c r="I99" s="16"/>
      <c r="K99" s="43"/>
      <c r="M99" s="51"/>
      <c r="N99" s="59"/>
    </row>
    <row r="100" spans="1:16">
      <c r="A100" s="14" t="s">
        <v>165</v>
      </c>
      <c r="F100" s="15"/>
      <c r="G100" s="16"/>
      <c r="H100" s="19"/>
      <c r="I100" s="16"/>
      <c r="K100" s="43"/>
      <c r="M100" s="51"/>
      <c r="N100" s="59"/>
    </row>
    <row r="101" spans="1:16">
      <c r="A101" s="213" t="s">
        <v>169</v>
      </c>
      <c r="F101" s="15"/>
      <c r="G101" s="16">
        <v>48.62</v>
      </c>
      <c r="H101" s="19"/>
      <c r="I101" s="16">
        <v>43.49</v>
      </c>
      <c r="J101" s="27" t="s">
        <v>170</v>
      </c>
      <c r="K101" s="43">
        <f>(I101-G101)/G101</f>
        <v>-0.10551213492389955</v>
      </c>
      <c r="M101" s="80"/>
      <c r="N101" s="59" t="s">
        <v>171</v>
      </c>
    </row>
    <row r="102" spans="1:16">
      <c r="A102" s="213" t="s">
        <v>172</v>
      </c>
      <c r="F102" s="15"/>
      <c r="G102" s="2"/>
      <c r="H102" s="19"/>
      <c r="I102" s="16">
        <v>43.49</v>
      </c>
      <c r="J102" s="27" t="s">
        <v>170</v>
      </c>
      <c r="K102" s="43"/>
      <c r="M102" s="54"/>
      <c r="N102" s="59" t="s">
        <v>173</v>
      </c>
    </row>
    <row r="103" spans="1:16">
      <c r="A103" s="213" t="s">
        <v>174</v>
      </c>
      <c r="F103" s="15"/>
      <c r="H103" s="17"/>
      <c r="I103" s="16">
        <v>52.55</v>
      </c>
      <c r="J103" s="68" t="s">
        <v>170</v>
      </c>
      <c r="K103" s="43"/>
      <c r="L103" s="17"/>
      <c r="M103" s="54" t="s">
        <v>88</v>
      </c>
      <c r="N103" s="59" t="s">
        <v>173</v>
      </c>
    </row>
    <row r="104" spans="1:16">
      <c r="A104" s="213" t="s">
        <v>175</v>
      </c>
      <c r="F104" s="15"/>
      <c r="H104" s="17"/>
      <c r="I104" s="16">
        <v>78.819999999999993</v>
      </c>
      <c r="J104" s="27" t="s">
        <v>170</v>
      </c>
      <c r="K104" s="43"/>
      <c r="M104" s="54"/>
      <c r="N104" s="59" t="s">
        <v>173</v>
      </c>
    </row>
    <row r="105" spans="1:16">
      <c r="A105" s="213" t="s">
        <v>176</v>
      </c>
      <c r="F105" s="15"/>
      <c r="H105" s="17"/>
      <c r="I105" s="16">
        <v>105.1</v>
      </c>
      <c r="J105" s="27" t="s">
        <v>170</v>
      </c>
      <c r="K105" s="43"/>
      <c r="M105" s="54"/>
      <c r="N105" s="59" t="s">
        <v>173</v>
      </c>
    </row>
    <row r="106" spans="1:16">
      <c r="A106" s="213"/>
      <c r="F106" s="15"/>
      <c r="H106" s="17"/>
      <c r="I106" s="16"/>
      <c r="J106" s="27"/>
      <c r="K106" s="43"/>
      <c r="M106" s="54"/>
      <c r="N106" s="59"/>
    </row>
    <row r="107" spans="1:16">
      <c r="A107" s="14" t="s">
        <v>177</v>
      </c>
      <c r="F107" s="15"/>
      <c r="H107" s="17"/>
      <c r="I107" s="16"/>
      <c r="J107" s="27"/>
      <c r="K107" s="43"/>
      <c r="M107" s="54"/>
      <c r="N107" s="59"/>
    </row>
    <row r="108" spans="1:16">
      <c r="A108" s="213" t="s">
        <v>178</v>
      </c>
      <c r="F108" s="15"/>
      <c r="G108" s="16">
        <v>80.5</v>
      </c>
      <c r="H108" s="19"/>
      <c r="I108" s="16">
        <v>83.3</v>
      </c>
      <c r="J108" s="27" t="s">
        <v>179</v>
      </c>
      <c r="K108" s="43">
        <f t="shared" ref="K108:K116" si="2">(I108-G108)/G108</f>
        <v>3.478260869565214E-2</v>
      </c>
      <c r="M108" s="51"/>
      <c r="N108" s="59"/>
    </row>
    <row r="109" spans="1:16">
      <c r="A109" s="213" t="s">
        <v>180</v>
      </c>
      <c r="F109" s="15"/>
      <c r="G109" s="16">
        <v>32.1</v>
      </c>
      <c r="H109" s="19"/>
      <c r="I109" s="16">
        <v>33.200000000000003</v>
      </c>
      <c r="J109" s="27" t="s">
        <v>181</v>
      </c>
      <c r="K109" s="43">
        <f t="shared" si="2"/>
        <v>3.4267912772585715E-2</v>
      </c>
      <c r="M109" s="51"/>
      <c r="N109" s="59"/>
    </row>
    <row r="110" spans="1:16">
      <c r="A110" s="213" t="s">
        <v>182</v>
      </c>
      <c r="F110" s="15"/>
      <c r="G110" s="16">
        <v>32.1</v>
      </c>
      <c r="H110" s="19"/>
      <c r="I110" s="16">
        <v>33.200000000000003</v>
      </c>
      <c r="J110" s="27" t="s">
        <v>183</v>
      </c>
      <c r="K110" s="43">
        <f t="shared" si="2"/>
        <v>3.4267912772585715E-2</v>
      </c>
      <c r="M110" s="51"/>
      <c r="N110" s="59"/>
    </row>
    <row r="111" spans="1:16">
      <c r="A111" s="213" t="s">
        <v>184</v>
      </c>
      <c r="F111" s="15"/>
      <c r="G111" s="16">
        <v>32.200000000000003</v>
      </c>
      <c r="H111" s="19"/>
      <c r="I111" s="16">
        <v>33.9</v>
      </c>
      <c r="J111" s="27" t="s">
        <v>185</v>
      </c>
      <c r="K111" s="43">
        <f t="shared" si="2"/>
        <v>5.2795031055900485E-2</v>
      </c>
      <c r="M111" s="51"/>
      <c r="N111" s="59"/>
    </row>
    <row r="112" spans="1:16">
      <c r="A112" s="213" t="s">
        <v>186</v>
      </c>
      <c r="F112" s="20"/>
      <c r="G112" s="21">
        <v>32.1</v>
      </c>
      <c r="H112" s="48"/>
      <c r="I112" s="21">
        <v>33.200000000000003</v>
      </c>
      <c r="J112" s="68" t="s">
        <v>187</v>
      </c>
      <c r="K112" s="43">
        <f t="shared" si="2"/>
        <v>3.4267912772585715E-2</v>
      </c>
      <c r="L112" s="22"/>
      <c r="M112" s="51"/>
      <c r="N112" s="59"/>
    </row>
    <row r="113" spans="1:16">
      <c r="A113" s="213" t="s">
        <v>188</v>
      </c>
      <c r="F113" s="22"/>
      <c r="G113" s="21">
        <v>30</v>
      </c>
      <c r="H113" s="22"/>
      <c r="I113" s="21">
        <v>30</v>
      </c>
      <c r="J113" s="68" t="s">
        <v>189</v>
      </c>
      <c r="K113" s="43">
        <f t="shared" si="2"/>
        <v>0</v>
      </c>
      <c r="L113" s="17"/>
      <c r="M113" s="54" t="s">
        <v>88</v>
      </c>
      <c r="N113" s="59" t="s">
        <v>203</v>
      </c>
    </row>
    <row r="114" spans="1:16">
      <c r="A114" s="213" t="s">
        <v>191</v>
      </c>
      <c r="F114" s="22"/>
      <c r="G114" s="21">
        <v>48.3</v>
      </c>
      <c r="H114" s="22"/>
      <c r="I114" s="21">
        <v>50</v>
      </c>
      <c r="J114" s="68" t="s">
        <v>192</v>
      </c>
      <c r="K114" s="43">
        <f t="shared" si="2"/>
        <v>3.5196687370600478E-2</v>
      </c>
      <c r="L114" s="17"/>
      <c r="M114" s="51"/>
      <c r="N114" s="59"/>
    </row>
    <row r="115" spans="1:16">
      <c r="A115" s="213" t="s">
        <v>193</v>
      </c>
      <c r="F115" s="22"/>
      <c r="G115" s="21">
        <v>16.2</v>
      </c>
      <c r="H115" s="22"/>
      <c r="I115" s="21">
        <v>16.7</v>
      </c>
      <c r="J115" s="68" t="s">
        <v>194</v>
      </c>
      <c r="K115" s="43">
        <f t="shared" si="2"/>
        <v>3.0864197530864199E-2</v>
      </c>
      <c r="L115" s="17"/>
      <c r="M115" s="51"/>
      <c r="N115" s="59"/>
    </row>
    <row r="116" spans="1:16" ht="13.5" thickBot="1">
      <c r="A116" s="8" t="s">
        <v>195</v>
      </c>
      <c r="B116" s="9"/>
      <c r="C116" s="9"/>
      <c r="D116" s="9"/>
      <c r="E116" s="9"/>
      <c r="F116" s="23"/>
      <c r="G116" s="24">
        <v>16.2</v>
      </c>
      <c r="H116" s="25"/>
      <c r="I116" s="24">
        <v>16.7</v>
      </c>
      <c r="J116" s="69" t="s">
        <v>196</v>
      </c>
      <c r="K116" s="49">
        <f t="shared" si="2"/>
        <v>3.0864197530864199E-2</v>
      </c>
      <c r="L116" s="25"/>
      <c r="M116" s="55"/>
      <c r="N116" s="60"/>
      <c r="P116" s="65"/>
    </row>
    <row r="117" spans="1:16">
      <c r="F117" s="1"/>
      <c r="K117" s="28"/>
    </row>
    <row r="118" spans="1:16">
      <c r="P118" s="66"/>
    </row>
    <row r="119" spans="1:16">
      <c r="A119" s="217"/>
    </row>
    <row r="120" spans="1:16">
      <c r="A120" s="217"/>
    </row>
  </sheetData>
  <mergeCells count="1">
    <mergeCell ref="N79:N88"/>
  </mergeCells>
  <phoneticPr fontId="7" type="noConversion"/>
  <printOptions horizontalCentered="1"/>
  <pageMargins left="0.74803149606299213" right="0.35433070866141736" top="0.59055118110236227" bottom="0.59055118110236227" header="0.31496062992125984" footer="0.31496062992125984"/>
  <pageSetup paperSize="8"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7"/>
  <sheetViews>
    <sheetView zoomScaleNormal="100" workbookViewId="0">
      <selection activeCell="A86" sqref="A86"/>
    </sheetView>
  </sheetViews>
  <sheetFormatPr defaultRowHeight="12.75"/>
  <cols>
    <col min="5" max="5" width="11.5703125" customWidth="1"/>
    <col min="6" max="6" width="1.85546875" customWidth="1"/>
    <col min="7" max="7" width="10.5703125" style="2" customWidth="1"/>
    <col min="8" max="8" width="2" customWidth="1"/>
    <col min="9" max="9" width="40.85546875" style="27" bestFit="1" customWidth="1"/>
    <col min="10" max="10" width="1.85546875" customWidth="1"/>
    <col min="11" max="11" width="34.5703125" bestFit="1" customWidth="1"/>
  </cols>
  <sheetData>
    <row r="1" spans="1:11">
      <c r="I1" s="28"/>
    </row>
    <row r="2" spans="1:11" ht="18">
      <c r="A2" s="3" t="s">
        <v>204</v>
      </c>
      <c r="G2" s="4"/>
      <c r="I2" s="28"/>
    </row>
    <row r="3" spans="1:11" ht="18">
      <c r="A3" s="3"/>
      <c r="G3" s="4"/>
      <c r="I3" s="28"/>
    </row>
    <row r="4" spans="1:11" ht="15.75">
      <c r="A4" s="5" t="s">
        <v>205</v>
      </c>
      <c r="I4" s="28"/>
    </row>
    <row r="5" spans="1:11">
      <c r="I5" s="28"/>
    </row>
    <row r="6" spans="1:11" ht="13.5" thickBot="1">
      <c r="G6" s="87"/>
      <c r="I6" s="28"/>
    </row>
    <row r="7" spans="1:11">
      <c r="A7" s="26"/>
      <c r="B7" s="7"/>
      <c r="C7" s="7"/>
      <c r="D7" s="7"/>
      <c r="E7" s="7"/>
      <c r="F7" s="13"/>
      <c r="G7" s="262" t="s">
        <v>15</v>
      </c>
      <c r="H7" s="88"/>
      <c r="I7" s="264" t="s">
        <v>206</v>
      </c>
      <c r="J7" s="89"/>
      <c r="K7" s="266" t="s">
        <v>7</v>
      </c>
    </row>
    <row r="8" spans="1:11" ht="13.5" thickBot="1">
      <c r="A8" s="8"/>
      <c r="B8" s="9"/>
      <c r="C8" s="9"/>
      <c r="D8" s="9"/>
      <c r="E8" s="10"/>
      <c r="F8" s="25"/>
      <c r="G8" s="263"/>
      <c r="H8" s="90"/>
      <c r="I8" s="265"/>
      <c r="J8" s="90"/>
      <c r="K8" s="267"/>
    </row>
    <row r="9" spans="1:11">
      <c r="A9" s="6"/>
      <c r="F9" s="40"/>
      <c r="G9" s="41" t="s">
        <v>16</v>
      </c>
      <c r="I9" s="42"/>
      <c r="K9" s="52"/>
    </row>
    <row r="10" spans="1:11">
      <c r="A10" s="14" t="s">
        <v>17</v>
      </c>
      <c r="F10" s="19"/>
      <c r="G10" s="16"/>
      <c r="I10" s="91"/>
      <c r="K10" s="51"/>
    </row>
    <row r="11" spans="1:11">
      <c r="A11" s="6" t="s">
        <v>18</v>
      </c>
      <c r="F11" s="19"/>
      <c r="G11" s="16">
        <v>91.8</v>
      </c>
      <c r="H11" s="92"/>
      <c r="I11" s="93" t="s">
        <v>207</v>
      </c>
      <c r="K11" s="51" t="s">
        <v>208</v>
      </c>
    </row>
    <row r="12" spans="1:11">
      <c r="A12" s="6" t="s">
        <v>20</v>
      </c>
      <c r="F12" s="19"/>
      <c r="G12" s="16">
        <v>4</v>
      </c>
      <c r="H12" s="92"/>
      <c r="I12" s="93" t="s">
        <v>209</v>
      </c>
      <c r="K12" s="51" t="s">
        <v>210</v>
      </c>
    </row>
    <row r="13" spans="1:11">
      <c r="A13" s="6" t="s">
        <v>23</v>
      </c>
      <c r="F13" s="19"/>
      <c r="G13" s="16" t="s">
        <v>24</v>
      </c>
      <c r="H13" s="92"/>
      <c r="I13" s="93" t="s">
        <v>211</v>
      </c>
      <c r="K13" s="51" t="s">
        <v>212</v>
      </c>
    </row>
    <row r="14" spans="1:11">
      <c r="A14" s="6" t="s">
        <v>26</v>
      </c>
      <c r="F14" s="19"/>
      <c r="G14" s="16">
        <v>32.6</v>
      </c>
      <c r="H14" s="92"/>
      <c r="I14" s="93" t="s">
        <v>213</v>
      </c>
      <c r="K14" s="51" t="s">
        <v>214</v>
      </c>
    </row>
    <row r="15" spans="1:11">
      <c r="A15" s="6" t="s">
        <v>29</v>
      </c>
      <c r="F15" s="19"/>
      <c r="G15" s="16">
        <v>809.77</v>
      </c>
      <c r="I15" s="93" t="s">
        <v>215</v>
      </c>
      <c r="K15" s="51" t="s">
        <v>216</v>
      </c>
    </row>
    <row r="16" spans="1:11">
      <c r="A16" s="6" t="s">
        <v>33</v>
      </c>
      <c r="E16" s="94"/>
      <c r="G16" s="16" t="s">
        <v>34</v>
      </c>
      <c r="H16" s="1"/>
      <c r="I16" s="93" t="s">
        <v>217</v>
      </c>
      <c r="K16" s="51" t="s">
        <v>218</v>
      </c>
    </row>
    <row r="17" spans="1:11">
      <c r="A17" s="6" t="s">
        <v>40</v>
      </c>
      <c r="F17" s="19"/>
      <c r="G17" s="16" t="s">
        <v>34</v>
      </c>
      <c r="H17" s="92"/>
      <c r="I17" s="93" t="s">
        <v>219</v>
      </c>
      <c r="K17" s="51"/>
    </row>
    <row r="18" spans="1:11">
      <c r="A18" s="6" t="s">
        <v>43</v>
      </c>
      <c r="F18" s="19"/>
      <c r="G18" s="16">
        <v>109.37</v>
      </c>
      <c r="H18" s="92"/>
      <c r="I18" s="40"/>
      <c r="J18" s="17"/>
      <c r="K18" s="51"/>
    </row>
    <row r="19" spans="1:11">
      <c r="A19" s="6" t="s">
        <v>47</v>
      </c>
      <c r="F19" s="19"/>
      <c r="G19" s="16"/>
      <c r="I19" s="93" t="s">
        <v>220</v>
      </c>
      <c r="K19" s="51"/>
    </row>
    <row r="20" spans="1:11">
      <c r="A20" s="6" t="s">
        <v>48</v>
      </c>
      <c r="F20" s="19"/>
      <c r="G20" s="16" t="s">
        <v>34</v>
      </c>
      <c r="H20" s="56"/>
      <c r="I20" s="43"/>
      <c r="K20" s="51"/>
    </row>
    <row r="21" spans="1:11">
      <c r="A21" s="6" t="s">
        <v>52</v>
      </c>
      <c r="F21" s="19"/>
      <c r="G21" s="16"/>
      <c r="I21" s="43"/>
      <c r="K21" s="51"/>
    </row>
    <row r="22" spans="1:11">
      <c r="A22" s="6" t="s">
        <v>48</v>
      </c>
      <c r="F22" s="19"/>
      <c r="G22" s="16" t="s">
        <v>34</v>
      </c>
      <c r="I22" s="43"/>
      <c r="K22" s="51"/>
    </row>
    <row r="23" spans="1:11">
      <c r="A23" s="6" t="s">
        <v>54</v>
      </c>
      <c r="F23" s="19"/>
      <c r="G23" s="16">
        <v>75</v>
      </c>
      <c r="I23" s="43"/>
      <c r="K23" s="51"/>
    </row>
    <row r="24" spans="1:11">
      <c r="A24" s="6"/>
      <c r="F24" s="19"/>
      <c r="G24" s="16"/>
      <c r="I24" s="43"/>
      <c r="K24" s="51"/>
    </row>
    <row r="25" spans="1:11">
      <c r="A25" s="14" t="s">
        <v>57</v>
      </c>
      <c r="F25" s="19"/>
      <c r="G25" s="16"/>
      <c r="H25" s="92"/>
      <c r="I25" s="93" t="s">
        <v>221</v>
      </c>
      <c r="K25" s="51"/>
    </row>
    <row r="26" spans="1:11">
      <c r="A26" s="6" t="s">
        <v>58</v>
      </c>
      <c r="F26" s="19"/>
      <c r="G26" s="16">
        <v>26.2</v>
      </c>
      <c r="H26" s="92"/>
      <c r="I26" s="93" t="s">
        <v>222</v>
      </c>
      <c r="K26" s="51" t="s">
        <v>223</v>
      </c>
    </row>
    <row r="27" spans="1:11">
      <c r="A27" s="6" t="s">
        <v>60</v>
      </c>
      <c r="F27" s="19"/>
      <c r="G27" s="16">
        <v>2.9</v>
      </c>
      <c r="H27" s="92"/>
      <c r="I27" s="93" t="s">
        <v>224</v>
      </c>
      <c r="K27" s="51" t="s">
        <v>225</v>
      </c>
    </row>
    <row r="28" spans="1:11">
      <c r="A28" s="6" t="s">
        <v>62</v>
      </c>
      <c r="F28" s="19"/>
      <c r="G28" s="16">
        <v>109.37</v>
      </c>
      <c r="H28" s="92"/>
      <c r="I28" s="93" t="s">
        <v>226</v>
      </c>
      <c r="K28" s="51" t="s">
        <v>227</v>
      </c>
    </row>
    <row r="29" spans="1:11">
      <c r="A29" s="6" t="s">
        <v>65</v>
      </c>
      <c r="F29" s="19"/>
      <c r="G29" s="16">
        <v>19.72</v>
      </c>
      <c r="H29" s="92"/>
      <c r="I29" s="93" t="s">
        <v>228</v>
      </c>
      <c r="K29" s="51"/>
    </row>
    <row r="30" spans="1:11">
      <c r="A30" s="6"/>
      <c r="F30" s="19"/>
      <c r="G30" s="16"/>
      <c r="H30" s="92"/>
      <c r="I30" s="43"/>
      <c r="K30" s="51"/>
    </row>
    <row r="31" spans="1:11">
      <c r="A31" s="14" t="s">
        <v>68</v>
      </c>
      <c r="F31" s="19"/>
      <c r="G31" s="16"/>
      <c r="I31" s="43"/>
      <c r="K31" s="51"/>
    </row>
    <row r="32" spans="1:11">
      <c r="A32" s="6" t="s">
        <v>69</v>
      </c>
      <c r="F32" s="19"/>
      <c r="G32" s="16">
        <v>33.700000000000003</v>
      </c>
      <c r="I32" s="43"/>
      <c r="K32" s="51" t="s">
        <v>71</v>
      </c>
    </row>
    <row r="33" spans="1:11">
      <c r="A33" s="213" t="s">
        <v>72</v>
      </c>
      <c r="F33" s="19"/>
      <c r="G33" s="16">
        <v>4</v>
      </c>
      <c r="I33" s="43"/>
      <c r="K33" s="51" t="s">
        <v>229</v>
      </c>
    </row>
    <row r="34" spans="1:11">
      <c r="A34" s="213" t="s">
        <v>74</v>
      </c>
      <c r="F34" s="19"/>
      <c r="G34" s="16"/>
      <c r="I34" s="43"/>
      <c r="K34" s="51" t="s">
        <v>230</v>
      </c>
    </row>
    <row r="35" spans="1:11">
      <c r="A35" s="213" t="s">
        <v>75</v>
      </c>
      <c r="F35" s="19"/>
      <c r="G35" s="16" t="s">
        <v>24</v>
      </c>
      <c r="I35" s="43"/>
      <c r="K35" s="51" t="s">
        <v>231</v>
      </c>
    </row>
    <row r="36" spans="1:11">
      <c r="A36" s="213" t="s">
        <v>77</v>
      </c>
      <c r="F36" s="17"/>
      <c r="G36" s="16"/>
      <c r="I36" s="43"/>
      <c r="K36" s="51" t="s">
        <v>232</v>
      </c>
    </row>
    <row r="37" spans="1:11">
      <c r="A37" s="213" t="s">
        <v>75</v>
      </c>
      <c r="F37" s="19"/>
      <c r="G37" s="16" t="s">
        <v>24</v>
      </c>
      <c r="I37" s="43"/>
      <c r="K37" s="51"/>
    </row>
    <row r="38" spans="1:11">
      <c r="A38" s="213"/>
      <c r="F38" s="17"/>
      <c r="G38" s="16"/>
      <c r="I38" s="43"/>
      <c r="K38" s="51"/>
    </row>
    <row r="39" spans="1:11">
      <c r="A39" s="213" t="s">
        <v>78</v>
      </c>
      <c r="F39" s="19"/>
      <c r="G39" s="16">
        <v>130.9</v>
      </c>
      <c r="H39" s="92"/>
      <c r="I39" s="43"/>
      <c r="K39" s="51" t="s">
        <v>233</v>
      </c>
    </row>
    <row r="40" spans="1:11">
      <c r="A40" s="213" t="s">
        <v>80</v>
      </c>
      <c r="F40" s="19"/>
      <c r="G40" s="16">
        <v>130.9</v>
      </c>
      <c r="H40" s="92"/>
      <c r="I40" s="43"/>
      <c r="K40" s="51" t="s">
        <v>234</v>
      </c>
    </row>
    <row r="41" spans="1:11">
      <c r="A41" s="213" t="s">
        <v>82</v>
      </c>
      <c r="F41" s="19"/>
      <c r="G41" s="16" t="s">
        <v>24</v>
      </c>
      <c r="I41" s="43"/>
      <c r="K41" s="51" t="s">
        <v>235</v>
      </c>
    </row>
    <row r="42" spans="1:11">
      <c r="A42" s="213" t="s">
        <v>83</v>
      </c>
      <c r="F42" s="19"/>
      <c r="G42" s="16"/>
      <c r="I42" s="43"/>
      <c r="K42" s="51" t="s">
        <v>236</v>
      </c>
    </row>
    <row r="43" spans="1:11">
      <c r="A43" s="213" t="s">
        <v>84</v>
      </c>
      <c r="F43" s="19"/>
      <c r="G43" s="16">
        <v>52.4</v>
      </c>
      <c r="I43" s="43"/>
      <c r="K43" s="51" t="s">
        <v>237</v>
      </c>
    </row>
    <row r="44" spans="1:11">
      <c r="A44" s="213" t="s">
        <v>86</v>
      </c>
      <c r="F44" s="19"/>
      <c r="G44" s="16">
        <v>102.6</v>
      </c>
      <c r="I44" s="43"/>
      <c r="K44" s="51" t="s">
        <v>238</v>
      </c>
    </row>
    <row r="45" spans="1:11">
      <c r="A45" s="213" t="s">
        <v>90</v>
      </c>
      <c r="F45" s="19"/>
      <c r="G45" s="16">
        <v>32.6</v>
      </c>
      <c r="I45" s="43"/>
      <c r="K45" s="51" t="s">
        <v>239</v>
      </c>
    </row>
    <row r="46" spans="1:11">
      <c r="A46" s="213"/>
      <c r="F46" s="19"/>
      <c r="G46" s="16"/>
      <c r="I46" s="43"/>
      <c r="K46" s="51"/>
    </row>
    <row r="47" spans="1:11">
      <c r="A47" s="14" t="s">
        <v>92</v>
      </c>
      <c r="F47" s="19"/>
      <c r="G47" s="16"/>
      <c r="I47" s="43"/>
      <c r="K47" s="51"/>
    </row>
    <row r="48" spans="1:11">
      <c r="A48" s="213" t="s">
        <v>93</v>
      </c>
      <c r="F48" s="18"/>
      <c r="G48" s="16" t="s">
        <v>94</v>
      </c>
      <c r="H48" s="1"/>
      <c r="I48" s="43"/>
      <c r="K48" s="51"/>
    </row>
    <row r="49" spans="1:11">
      <c r="A49" s="213" t="s">
        <v>96</v>
      </c>
      <c r="F49" s="19"/>
      <c r="G49" s="16">
        <v>32.1</v>
      </c>
      <c r="H49" s="92"/>
      <c r="I49" s="43"/>
      <c r="K49" s="51"/>
    </row>
    <row r="50" spans="1:11">
      <c r="A50" s="213" t="s">
        <v>100</v>
      </c>
      <c r="F50" s="19"/>
      <c r="G50" s="16">
        <v>77.400000000000006</v>
      </c>
      <c r="H50" s="1"/>
      <c r="I50" s="43"/>
      <c r="K50" s="51"/>
    </row>
    <row r="51" spans="1:11">
      <c r="A51" s="213" t="s">
        <v>103</v>
      </c>
      <c r="F51" s="19"/>
      <c r="G51" s="16" t="s">
        <v>24</v>
      </c>
      <c r="H51" s="56"/>
      <c r="I51" s="43"/>
      <c r="K51" s="51"/>
    </row>
    <row r="52" spans="1:11">
      <c r="A52" s="213"/>
      <c r="F52" s="19"/>
      <c r="G52" s="16"/>
      <c r="H52" s="56"/>
      <c r="I52" s="43"/>
      <c r="K52" s="51"/>
    </row>
    <row r="53" spans="1:11">
      <c r="A53" s="14" t="s">
        <v>105</v>
      </c>
      <c r="F53" s="19"/>
      <c r="G53" s="16"/>
      <c r="H53" s="56"/>
      <c r="I53" s="43"/>
      <c r="K53" s="51"/>
    </row>
    <row r="54" spans="1:11">
      <c r="A54" s="213" t="s">
        <v>106</v>
      </c>
      <c r="F54" s="19"/>
      <c r="G54" s="16">
        <v>109.37</v>
      </c>
      <c r="H54" s="56"/>
      <c r="I54" s="43"/>
      <c r="K54" s="51"/>
    </row>
    <row r="55" spans="1:11">
      <c r="A55" s="213"/>
      <c r="F55" s="19"/>
      <c r="G55" s="16"/>
      <c r="H55" s="56"/>
      <c r="I55" s="43"/>
      <c r="K55" s="51"/>
    </row>
    <row r="56" spans="1:11">
      <c r="A56" s="14" t="s">
        <v>108</v>
      </c>
      <c r="F56" s="17"/>
      <c r="G56" s="16"/>
      <c r="I56" s="93" t="s">
        <v>240</v>
      </c>
      <c r="K56" s="51"/>
    </row>
    <row r="57" spans="1:11">
      <c r="A57" s="213" t="s">
        <v>109</v>
      </c>
      <c r="F57" s="19"/>
      <c r="G57" s="16">
        <v>74</v>
      </c>
      <c r="I57" s="93" t="s">
        <v>222</v>
      </c>
      <c r="K57" s="51"/>
    </row>
    <row r="58" spans="1:11">
      <c r="A58" s="213" t="s">
        <v>111</v>
      </c>
      <c r="F58" s="19"/>
      <c r="G58" s="16">
        <v>36.9</v>
      </c>
      <c r="H58" s="17"/>
      <c r="I58" s="95" t="s">
        <v>241</v>
      </c>
      <c r="J58" s="17"/>
      <c r="K58" s="51"/>
    </row>
    <row r="59" spans="1:11">
      <c r="A59" s="6"/>
      <c r="F59" s="19"/>
      <c r="G59" s="16"/>
      <c r="I59" s="43"/>
      <c r="K59" s="51"/>
    </row>
    <row r="60" spans="1:11">
      <c r="A60" s="14" t="s">
        <v>113</v>
      </c>
      <c r="F60" s="19"/>
      <c r="G60" s="16"/>
      <c r="I60" s="43"/>
      <c r="K60" s="51"/>
    </row>
    <row r="61" spans="1:11">
      <c r="A61" s="6" t="s">
        <v>114</v>
      </c>
      <c r="F61" s="19"/>
      <c r="G61" s="16">
        <v>88</v>
      </c>
      <c r="H61" s="92"/>
      <c r="I61" s="93" t="s">
        <v>242</v>
      </c>
      <c r="J61" s="22"/>
      <c r="K61" s="51"/>
    </row>
    <row r="62" spans="1:11">
      <c r="A62" s="6" t="s">
        <v>118</v>
      </c>
      <c r="F62" s="19"/>
      <c r="G62" s="16">
        <v>62</v>
      </c>
      <c r="I62" s="93" t="s">
        <v>243</v>
      </c>
      <c r="K62" s="51"/>
    </row>
    <row r="63" spans="1:11">
      <c r="A63" s="6" t="s">
        <v>121</v>
      </c>
      <c r="F63" s="19"/>
      <c r="G63" s="16">
        <v>4</v>
      </c>
      <c r="I63" s="93" t="s">
        <v>244</v>
      </c>
      <c r="K63" s="51"/>
    </row>
    <row r="64" spans="1:11">
      <c r="A64" s="6" t="s">
        <v>124</v>
      </c>
      <c r="F64" s="19"/>
      <c r="G64" s="16">
        <v>79.5</v>
      </c>
      <c r="I64" s="93" t="s">
        <v>245</v>
      </c>
      <c r="K64" s="51"/>
    </row>
    <row r="65" spans="1:15">
      <c r="A65" s="6" t="s">
        <v>126</v>
      </c>
      <c r="F65" s="19"/>
      <c r="G65" s="16">
        <v>49</v>
      </c>
      <c r="I65" s="93" t="s">
        <v>219</v>
      </c>
      <c r="K65" s="51"/>
    </row>
    <row r="66" spans="1:15">
      <c r="A66" s="6" t="s">
        <v>127</v>
      </c>
      <c r="F66" s="19"/>
      <c r="G66" s="16">
        <v>4</v>
      </c>
      <c r="I66" s="93"/>
      <c r="J66" s="22"/>
      <c r="K66" s="51"/>
    </row>
    <row r="67" spans="1:15">
      <c r="A67" s="6" t="s">
        <v>128</v>
      </c>
      <c r="F67" s="19"/>
      <c r="G67" s="16">
        <v>10.5</v>
      </c>
      <c r="I67" s="93" t="s">
        <v>246</v>
      </c>
      <c r="K67" s="51"/>
    </row>
    <row r="68" spans="1:15">
      <c r="A68" s="6" t="s">
        <v>130</v>
      </c>
      <c r="F68" s="19"/>
      <c r="G68" s="16">
        <v>84</v>
      </c>
      <c r="I68" s="93"/>
      <c r="K68" s="51"/>
    </row>
    <row r="69" spans="1:15">
      <c r="A69" s="6" t="s">
        <v>131</v>
      </c>
      <c r="F69" s="19"/>
      <c r="G69" s="16">
        <v>200</v>
      </c>
      <c r="I69" s="96" t="s">
        <v>247</v>
      </c>
      <c r="K69" s="51"/>
    </row>
    <row r="70" spans="1:15">
      <c r="A70" s="6" t="s">
        <v>248</v>
      </c>
      <c r="F70" s="19"/>
      <c r="G70" s="16">
        <v>200</v>
      </c>
      <c r="I70" s="43"/>
      <c r="K70" s="51"/>
    </row>
    <row r="71" spans="1:15">
      <c r="A71" s="6" t="s">
        <v>133</v>
      </c>
      <c r="F71" s="19"/>
      <c r="G71" s="16">
        <v>200</v>
      </c>
      <c r="I71" s="43"/>
      <c r="K71" s="51"/>
    </row>
    <row r="72" spans="1:15">
      <c r="A72" s="6" t="s">
        <v>134</v>
      </c>
      <c r="F72" s="19"/>
      <c r="G72" s="16">
        <v>34</v>
      </c>
      <c r="I72" s="43"/>
      <c r="K72" s="51"/>
    </row>
    <row r="73" spans="1:15">
      <c r="A73" s="6" t="s">
        <v>249</v>
      </c>
      <c r="F73" s="19"/>
      <c r="G73" s="16">
        <v>12.25</v>
      </c>
      <c r="I73" s="93" t="s">
        <v>250</v>
      </c>
      <c r="K73" s="51"/>
    </row>
    <row r="74" spans="1:15">
      <c r="A74" s="6"/>
      <c r="F74" s="19"/>
      <c r="G74" s="16"/>
      <c r="I74" s="43"/>
      <c r="K74" s="51"/>
    </row>
    <row r="75" spans="1:15">
      <c r="A75" s="14" t="s">
        <v>138</v>
      </c>
      <c r="F75" s="17"/>
      <c r="G75" s="16"/>
      <c r="I75" s="43"/>
      <c r="K75" s="51"/>
    </row>
    <row r="76" spans="1:15">
      <c r="A76" s="6" t="s">
        <v>139</v>
      </c>
      <c r="F76" s="19"/>
      <c r="G76" s="16">
        <v>62.99</v>
      </c>
      <c r="I76" s="93" t="s">
        <v>251</v>
      </c>
      <c r="K76" s="57"/>
      <c r="M76" s="56"/>
      <c r="O76" s="56"/>
    </row>
    <row r="77" spans="1:15">
      <c r="A77" s="6" t="s">
        <v>142</v>
      </c>
      <c r="F77" s="19"/>
      <c r="G77" s="16">
        <v>75.069999999999993</v>
      </c>
      <c r="I77" s="93" t="s">
        <v>222</v>
      </c>
      <c r="K77" s="51"/>
      <c r="M77" s="56"/>
      <c r="O77" s="56"/>
    </row>
    <row r="78" spans="1:15">
      <c r="A78" s="6" t="s">
        <v>143</v>
      </c>
      <c r="F78" s="19"/>
      <c r="G78" s="16">
        <v>69.569999999999993</v>
      </c>
      <c r="I78" s="93" t="s">
        <v>224</v>
      </c>
      <c r="K78" s="51"/>
      <c r="M78" s="56"/>
      <c r="O78" s="56"/>
    </row>
    <row r="79" spans="1:15">
      <c r="A79" s="6" t="s">
        <v>144</v>
      </c>
      <c r="F79" s="19"/>
      <c r="G79" s="16">
        <v>73.7</v>
      </c>
      <c r="I79" s="93" t="s">
        <v>252</v>
      </c>
      <c r="K79" s="51"/>
      <c r="M79" s="56"/>
      <c r="O79" s="56"/>
    </row>
    <row r="80" spans="1:15">
      <c r="A80" s="6" t="s">
        <v>145</v>
      </c>
      <c r="F80" s="19"/>
      <c r="G80" s="16">
        <v>89.16</v>
      </c>
      <c r="H80" s="56"/>
      <c r="I80" s="93" t="s">
        <v>228</v>
      </c>
      <c r="K80" s="51"/>
      <c r="M80" s="56"/>
      <c r="O80" s="56"/>
    </row>
    <row r="81" spans="1:15">
      <c r="A81" s="6" t="s">
        <v>146</v>
      </c>
      <c r="F81" s="19"/>
      <c r="G81" s="16">
        <v>107.14</v>
      </c>
      <c r="I81" s="93"/>
      <c r="K81" s="51"/>
      <c r="M81" s="56"/>
      <c r="O81" s="56"/>
    </row>
    <row r="82" spans="1:15">
      <c r="A82" s="6" t="s">
        <v>147</v>
      </c>
      <c r="F82" s="19"/>
      <c r="G82" s="16">
        <v>35.26</v>
      </c>
      <c r="I82" s="95" t="s">
        <v>253</v>
      </c>
      <c r="K82" s="51"/>
    </row>
    <row r="83" spans="1:15">
      <c r="A83" s="6" t="s">
        <v>149</v>
      </c>
      <c r="F83" s="19"/>
      <c r="G83" s="16">
        <v>25.36</v>
      </c>
      <c r="I83" s="43"/>
      <c r="K83" s="51"/>
      <c r="M83" s="56"/>
    </row>
    <row r="84" spans="1:15">
      <c r="A84" s="213" t="s">
        <v>150</v>
      </c>
      <c r="F84" s="19"/>
      <c r="G84" s="16">
        <v>36.44</v>
      </c>
      <c r="I84" s="43"/>
      <c r="K84" s="51"/>
      <c r="M84" s="56"/>
    </row>
    <row r="85" spans="1:15">
      <c r="A85" s="213" t="s">
        <v>254</v>
      </c>
      <c r="F85" s="19"/>
      <c r="G85" s="16">
        <v>43.02</v>
      </c>
      <c r="I85" s="43"/>
      <c r="K85" s="51"/>
      <c r="M85" s="56"/>
    </row>
    <row r="86" spans="1:15">
      <c r="A86" s="6"/>
      <c r="F86" s="17"/>
      <c r="G86" s="16"/>
      <c r="I86" s="43"/>
      <c r="K86" s="51"/>
    </row>
    <row r="87" spans="1:15">
      <c r="A87" s="14" t="s">
        <v>152</v>
      </c>
      <c r="F87" s="19"/>
      <c r="G87" s="16"/>
      <c r="I87" s="43"/>
      <c r="K87" s="51"/>
    </row>
    <row r="88" spans="1:15">
      <c r="A88" s="213" t="s">
        <v>153</v>
      </c>
      <c r="F88" s="19"/>
      <c r="G88" s="16">
        <v>10</v>
      </c>
      <c r="I88" s="93" t="s">
        <v>255</v>
      </c>
      <c r="K88" s="51" t="s">
        <v>256</v>
      </c>
    </row>
    <row r="89" spans="1:15">
      <c r="A89" s="213" t="s">
        <v>155</v>
      </c>
      <c r="F89" s="19"/>
      <c r="G89" s="16">
        <v>82.4</v>
      </c>
      <c r="I89" s="93" t="s">
        <v>222</v>
      </c>
      <c r="K89" s="51"/>
    </row>
    <row r="90" spans="1:15">
      <c r="A90" s="213" t="s">
        <v>157</v>
      </c>
      <c r="F90" s="19"/>
      <c r="G90" s="16">
        <v>27.5</v>
      </c>
      <c r="I90" s="95" t="s">
        <v>257</v>
      </c>
      <c r="K90" s="51"/>
    </row>
    <row r="91" spans="1:15">
      <c r="A91" s="213"/>
      <c r="F91" s="19"/>
      <c r="G91" s="16"/>
      <c r="I91" s="93"/>
      <c r="K91" s="51"/>
    </row>
    <row r="92" spans="1:15">
      <c r="A92" s="14" t="s">
        <v>160</v>
      </c>
      <c r="F92" s="19"/>
      <c r="G92" s="16"/>
      <c r="I92" s="93"/>
      <c r="K92" s="51"/>
    </row>
    <row r="93" spans="1:15">
      <c r="A93" s="213" t="s">
        <v>258</v>
      </c>
      <c r="F93" s="19"/>
      <c r="G93" s="16">
        <v>30</v>
      </c>
      <c r="I93" s="93" t="s">
        <v>259</v>
      </c>
      <c r="K93" s="51" t="s">
        <v>260</v>
      </c>
    </row>
    <row r="94" spans="1:15">
      <c r="A94" s="213" t="s">
        <v>261</v>
      </c>
      <c r="F94" s="19"/>
      <c r="G94" s="16">
        <v>70</v>
      </c>
      <c r="I94" s="93" t="s">
        <v>222</v>
      </c>
      <c r="K94" s="51"/>
    </row>
    <row r="95" spans="1:15">
      <c r="A95" s="213" t="s">
        <v>262</v>
      </c>
      <c r="F95" s="19"/>
      <c r="G95" s="16">
        <v>180</v>
      </c>
      <c r="I95" s="93" t="s">
        <v>243</v>
      </c>
      <c r="K95" s="51"/>
    </row>
    <row r="96" spans="1:15">
      <c r="A96" s="213"/>
      <c r="F96" s="19"/>
      <c r="G96" s="16"/>
      <c r="I96" s="93" t="s">
        <v>263</v>
      </c>
      <c r="K96" s="51"/>
    </row>
    <row r="97" spans="1:11">
      <c r="A97" s="213"/>
      <c r="F97" s="19"/>
      <c r="G97" s="16"/>
      <c r="I97" s="93" t="s">
        <v>264</v>
      </c>
      <c r="K97" s="51"/>
    </row>
    <row r="98" spans="1:11">
      <c r="A98" s="213"/>
      <c r="F98" s="19"/>
      <c r="G98" s="16"/>
      <c r="I98" s="93" t="s">
        <v>219</v>
      </c>
      <c r="K98" s="51"/>
    </row>
    <row r="99" spans="1:11">
      <c r="A99" s="213"/>
      <c r="F99" s="19"/>
      <c r="G99" s="16"/>
      <c r="I99" s="93"/>
      <c r="K99" s="51"/>
    </row>
    <row r="100" spans="1:11">
      <c r="A100" s="14" t="s">
        <v>165</v>
      </c>
      <c r="F100" s="19"/>
      <c r="G100" s="16"/>
      <c r="I100" s="93"/>
      <c r="K100" s="51"/>
    </row>
    <row r="101" spans="1:11">
      <c r="A101" s="213" t="s">
        <v>265</v>
      </c>
      <c r="F101" s="19"/>
      <c r="G101" s="16">
        <v>43.49</v>
      </c>
      <c r="I101" s="93"/>
      <c r="K101" s="51" t="s">
        <v>266</v>
      </c>
    </row>
    <row r="102" spans="1:11">
      <c r="A102" s="213" t="s">
        <v>267</v>
      </c>
      <c r="F102" s="19"/>
      <c r="G102" s="16">
        <v>43.49</v>
      </c>
      <c r="I102" s="93"/>
      <c r="K102" s="51" t="s">
        <v>268</v>
      </c>
    </row>
    <row r="103" spans="1:11">
      <c r="A103" s="213" t="s">
        <v>269</v>
      </c>
      <c r="F103" s="19"/>
      <c r="G103" s="16">
        <v>52.55</v>
      </c>
      <c r="I103" s="93"/>
      <c r="K103" s="51"/>
    </row>
    <row r="104" spans="1:11">
      <c r="A104" s="213" t="s">
        <v>270</v>
      </c>
      <c r="F104" s="19"/>
      <c r="G104" s="16">
        <v>78.819999999999993</v>
      </c>
      <c r="I104" s="93"/>
      <c r="K104" s="51"/>
    </row>
    <row r="105" spans="1:11">
      <c r="A105" s="213" t="s">
        <v>271</v>
      </c>
      <c r="F105" s="19"/>
      <c r="G105" s="16">
        <v>105.1</v>
      </c>
      <c r="I105" s="93"/>
      <c r="K105" s="51"/>
    </row>
    <row r="106" spans="1:11">
      <c r="A106" s="213"/>
      <c r="F106" s="19"/>
      <c r="G106" s="16"/>
      <c r="I106" s="93"/>
      <c r="K106" s="51"/>
    </row>
    <row r="107" spans="1:11">
      <c r="A107" s="14" t="s">
        <v>177</v>
      </c>
      <c r="F107" s="19"/>
      <c r="G107" s="16"/>
      <c r="I107" s="43"/>
      <c r="K107" s="51"/>
    </row>
    <row r="108" spans="1:11">
      <c r="A108" s="213" t="s">
        <v>178</v>
      </c>
      <c r="F108" s="19"/>
      <c r="G108" s="16">
        <v>83.3</v>
      </c>
      <c r="I108" s="43"/>
      <c r="K108" s="51"/>
    </row>
    <row r="109" spans="1:11">
      <c r="A109" s="213" t="s">
        <v>180</v>
      </c>
      <c r="F109" s="19"/>
      <c r="G109" s="16">
        <v>33.200000000000003</v>
      </c>
      <c r="I109" s="43"/>
      <c r="K109" s="51"/>
    </row>
    <row r="110" spans="1:11">
      <c r="A110" s="213" t="s">
        <v>182</v>
      </c>
      <c r="F110" s="19"/>
      <c r="G110" s="16">
        <v>33.200000000000003</v>
      </c>
      <c r="I110" s="43"/>
      <c r="K110" s="51"/>
    </row>
    <row r="111" spans="1:11">
      <c r="A111" s="213" t="s">
        <v>184</v>
      </c>
      <c r="F111" s="19"/>
      <c r="G111" s="16">
        <v>33.9</v>
      </c>
      <c r="I111" s="43"/>
      <c r="K111" s="51"/>
    </row>
    <row r="112" spans="1:11">
      <c r="A112" s="213" t="s">
        <v>186</v>
      </c>
      <c r="F112" s="48"/>
      <c r="G112" s="21">
        <v>33.200000000000003</v>
      </c>
      <c r="H112" s="22"/>
      <c r="I112" s="43"/>
      <c r="J112" s="22"/>
      <c r="K112" s="51"/>
    </row>
    <row r="113" spans="1:11">
      <c r="A113" s="213" t="s">
        <v>188</v>
      </c>
      <c r="F113" s="22"/>
      <c r="G113" s="21">
        <v>30</v>
      </c>
      <c r="H113" s="22"/>
      <c r="I113" s="43"/>
      <c r="J113" s="17"/>
      <c r="K113" s="54"/>
    </row>
    <row r="114" spans="1:11">
      <c r="A114" s="213" t="s">
        <v>191</v>
      </c>
      <c r="F114" s="22"/>
      <c r="G114" s="21">
        <v>50</v>
      </c>
      <c r="H114" s="22"/>
      <c r="I114" s="43"/>
      <c r="J114" s="17"/>
      <c r="K114" s="51"/>
    </row>
    <row r="115" spans="1:11">
      <c r="A115" s="213" t="s">
        <v>193</v>
      </c>
      <c r="F115" s="22"/>
      <c r="G115" s="21">
        <v>16.7</v>
      </c>
      <c r="H115" s="22"/>
      <c r="I115" s="43"/>
      <c r="J115" s="17"/>
      <c r="K115" s="51"/>
    </row>
    <row r="116" spans="1:11" ht="13.5" thickBot="1">
      <c r="A116" s="8" t="s">
        <v>195</v>
      </c>
      <c r="B116" s="9"/>
      <c r="C116" s="9"/>
      <c r="D116" s="9"/>
      <c r="E116" s="9"/>
      <c r="F116" s="25"/>
      <c r="G116" s="24">
        <v>16.7</v>
      </c>
      <c r="H116" s="97"/>
      <c r="I116" s="49"/>
      <c r="J116" s="25"/>
      <c r="K116" s="55"/>
    </row>
    <row r="117" spans="1:11">
      <c r="I117" s="28"/>
    </row>
  </sheetData>
  <mergeCells count="3">
    <mergeCell ref="G7:G8"/>
    <mergeCell ref="I7:I8"/>
    <mergeCell ref="K7:K8"/>
  </mergeCells>
  <phoneticPr fontId="7" type="noConversion"/>
  <hyperlinks>
    <hyperlink ref="I82" r:id="rId1" xr:uid="{00000000-0004-0000-0200-000000000000}"/>
    <hyperlink ref="I58" r:id="rId2" xr:uid="{00000000-0004-0000-0200-000001000000}"/>
    <hyperlink ref="I69" r:id="rId3" xr:uid="{00000000-0004-0000-0200-000002000000}"/>
    <hyperlink ref="I90" r:id="rId4" xr:uid="{00000000-0004-0000-0200-000003000000}"/>
  </hyperlinks>
  <pageMargins left="0.94488188976377963" right="0.55118110236220474" top="0.59055118110236227" bottom="0.78740157480314965" header="0.51181102362204722" footer="0.51181102362204722"/>
  <pageSetup paperSize="8" scale="76"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189"/>
  <sheetViews>
    <sheetView tabSelected="1" zoomScale="106" zoomScaleNormal="106" workbookViewId="0">
      <selection activeCell="A5" sqref="A5"/>
    </sheetView>
  </sheetViews>
  <sheetFormatPr defaultRowHeight="12.75"/>
  <cols>
    <col min="1" max="1" width="23.42578125" customWidth="1"/>
    <col min="5" max="5" width="24.7109375" customWidth="1"/>
    <col min="6" max="6" width="1.5703125" customWidth="1"/>
    <col min="7" max="7" width="15.42578125" customWidth="1"/>
    <col min="8" max="8" width="1.7109375" customWidth="1"/>
    <col min="9" max="9" width="45.42578125" customWidth="1"/>
    <col min="10" max="10" width="1.5703125" customWidth="1"/>
    <col min="11" max="11" width="45.5703125" bestFit="1" customWidth="1"/>
  </cols>
  <sheetData>
    <row r="1" spans="1:11">
      <c r="I1" s="28"/>
    </row>
    <row r="2" spans="1:11" ht="18">
      <c r="A2" s="3" t="s">
        <v>204</v>
      </c>
      <c r="G2" s="4"/>
      <c r="I2" s="28"/>
    </row>
    <row r="3" spans="1:11" ht="18">
      <c r="A3" s="3"/>
      <c r="G3" s="4"/>
      <c r="I3" s="28"/>
    </row>
    <row r="4" spans="1:11" ht="15.75">
      <c r="A4" s="5" t="s">
        <v>272</v>
      </c>
      <c r="I4" s="28"/>
    </row>
    <row r="5" spans="1:11">
      <c r="I5" s="28"/>
    </row>
    <row r="6" spans="1:11" ht="13.5" thickBot="1">
      <c r="G6" s="87"/>
      <c r="I6" s="28"/>
    </row>
    <row r="7" spans="1:11" ht="12" customHeight="1">
      <c r="A7" s="26"/>
      <c r="B7" s="7"/>
      <c r="C7" s="7"/>
      <c r="D7" s="7"/>
      <c r="E7" s="7"/>
      <c r="F7" s="13"/>
      <c r="G7" s="279">
        <v>2026</v>
      </c>
      <c r="H7" s="88"/>
      <c r="I7" s="279" t="s">
        <v>206</v>
      </c>
      <c r="J7" s="89"/>
      <c r="K7" s="268" t="s">
        <v>7</v>
      </c>
    </row>
    <row r="8" spans="1:11" ht="13.5" thickBot="1">
      <c r="A8" s="8"/>
      <c r="B8" s="9"/>
      <c r="C8" s="9"/>
      <c r="D8" s="9"/>
      <c r="E8" s="10"/>
      <c r="F8" s="25"/>
      <c r="G8" s="280"/>
      <c r="H8" s="90"/>
      <c r="I8" s="280"/>
      <c r="J8" s="90"/>
      <c r="K8" s="269"/>
    </row>
    <row r="9" spans="1:11">
      <c r="A9" s="26"/>
      <c r="B9" s="7"/>
      <c r="C9" s="7"/>
      <c r="D9" s="7"/>
      <c r="E9" s="7"/>
      <c r="F9" s="31"/>
      <c r="G9" s="41" t="s">
        <v>16</v>
      </c>
      <c r="H9" s="7"/>
      <c r="I9" s="32"/>
      <c r="J9" s="7"/>
      <c r="K9" s="52"/>
    </row>
    <row r="10" spans="1:11" ht="15">
      <c r="A10" s="201" t="s">
        <v>17</v>
      </c>
      <c r="B10" s="202"/>
      <c r="C10" s="202"/>
      <c r="D10" s="202"/>
      <c r="E10" s="202"/>
      <c r="F10" s="218"/>
      <c r="G10" s="219"/>
      <c r="H10" s="217"/>
      <c r="I10" s="220"/>
      <c r="J10" s="217"/>
      <c r="K10" s="210"/>
    </row>
    <row r="11" spans="1:11" ht="12.95" customHeight="1">
      <c r="A11" s="204" t="s">
        <v>273</v>
      </c>
      <c r="B11" s="202"/>
      <c r="C11" s="202"/>
      <c r="D11" s="202"/>
      <c r="E11" s="202"/>
      <c r="F11" s="221"/>
      <c r="G11" s="222">
        <v>130.69999999999999</v>
      </c>
      <c r="H11" s="223"/>
      <c r="I11" s="224" t="s">
        <v>274</v>
      </c>
      <c r="J11" s="217"/>
      <c r="K11" s="210" t="s">
        <v>208</v>
      </c>
    </row>
    <row r="12" spans="1:11" ht="12.95" customHeight="1">
      <c r="A12" s="204" t="s">
        <v>275</v>
      </c>
      <c r="B12" s="202"/>
      <c r="C12" s="202"/>
      <c r="D12" s="202"/>
      <c r="E12" s="202"/>
      <c r="F12" s="221"/>
      <c r="G12" s="222">
        <v>5.8</v>
      </c>
      <c r="H12" s="223"/>
      <c r="I12" s="224" t="s">
        <v>222</v>
      </c>
      <c r="J12" s="217"/>
      <c r="K12" s="210" t="s">
        <v>210</v>
      </c>
    </row>
    <row r="13" spans="1:11" ht="12.95" customHeight="1">
      <c r="A13" s="204" t="s">
        <v>23</v>
      </c>
      <c r="B13" s="202"/>
      <c r="C13" s="202"/>
      <c r="D13" s="202"/>
      <c r="E13" s="202"/>
      <c r="F13" s="221"/>
      <c r="G13" s="222">
        <v>46.4</v>
      </c>
      <c r="H13" s="223"/>
      <c r="I13" s="224" t="s">
        <v>224</v>
      </c>
      <c r="J13" s="217"/>
      <c r="K13" s="210" t="s">
        <v>212</v>
      </c>
    </row>
    <row r="14" spans="1:11" ht="12.95" customHeight="1">
      <c r="A14" s="204" t="s">
        <v>26</v>
      </c>
      <c r="B14" s="202"/>
      <c r="C14" s="202"/>
      <c r="D14" s="202"/>
      <c r="E14" s="202"/>
      <c r="F14" s="221"/>
      <c r="G14" s="222">
        <v>46.4</v>
      </c>
      <c r="H14" s="223"/>
      <c r="I14" s="224" t="s">
        <v>226</v>
      </c>
      <c r="J14" s="217"/>
      <c r="K14" s="210" t="s">
        <v>214</v>
      </c>
    </row>
    <row r="15" spans="1:11" ht="12.95" customHeight="1">
      <c r="A15" s="204" t="s">
        <v>276</v>
      </c>
      <c r="B15" s="202"/>
      <c r="C15" s="202"/>
      <c r="D15" s="202"/>
      <c r="F15" s="221"/>
      <c r="G15" s="222">
        <v>32.200000000000003</v>
      </c>
      <c r="H15" s="223"/>
      <c r="I15" s="224" t="s">
        <v>228</v>
      </c>
      <c r="J15" s="217"/>
      <c r="K15" s="210" t="s">
        <v>216</v>
      </c>
    </row>
    <row r="16" spans="1:11" ht="12.95" customHeight="1">
      <c r="A16" s="204" t="s">
        <v>277</v>
      </c>
      <c r="B16" s="202"/>
      <c r="C16" s="202"/>
      <c r="D16" s="202"/>
      <c r="E16" s="203"/>
      <c r="F16" s="217"/>
      <c r="G16" s="222">
        <v>809.77</v>
      </c>
      <c r="H16" s="223"/>
      <c r="I16" s="224"/>
      <c r="J16" s="217"/>
      <c r="K16" s="210"/>
    </row>
    <row r="17" spans="1:11" ht="12.95" customHeight="1">
      <c r="A17" s="204" t="s">
        <v>278</v>
      </c>
      <c r="B17" s="202"/>
      <c r="C17" s="202"/>
      <c r="D17" s="202"/>
      <c r="E17" s="202"/>
      <c r="F17" s="221"/>
      <c r="G17" s="222">
        <v>201.17</v>
      </c>
      <c r="H17" s="223"/>
      <c r="I17" s="196" t="s">
        <v>279</v>
      </c>
      <c r="J17" s="217"/>
      <c r="K17" s="210"/>
    </row>
    <row r="18" spans="1:11" ht="12.95" customHeight="1">
      <c r="A18" s="204" t="s">
        <v>280</v>
      </c>
      <c r="B18" s="202"/>
      <c r="C18" s="202"/>
      <c r="D18" s="202"/>
      <c r="E18" s="202"/>
      <c r="F18" s="221"/>
      <c r="G18" s="222">
        <v>201.17</v>
      </c>
      <c r="H18" s="223"/>
      <c r="I18" s="195"/>
      <c r="J18" s="225"/>
      <c r="K18" s="210"/>
    </row>
    <row r="19" spans="1:11" ht="12.95" customHeight="1">
      <c r="A19" s="204" t="s">
        <v>281</v>
      </c>
      <c r="B19" s="202"/>
      <c r="C19" s="202"/>
      <c r="D19" s="202"/>
      <c r="E19" s="202"/>
      <c r="F19" s="221"/>
      <c r="G19" s="222">
        <v>109.37</v>
      </c>
      <c r="H19" s="223"/>
      <c r="I19" s="224" t="s">
        <v>282</v>
      </c>
      <c r="J19" s="217"/>
      <c r="K19" s="210"/>
    </row>
    <row r="20" spans="1:11" ht="29.1" customHeight="1">
      <c r="A20" s="273" t="s">
        <v>283</v>
      </c>
      <c r="B20" s="274"/>
      <c r="C20" s="274"/>
      <c r="D20" s="274"/>
      <c r="E20" s="275"/>
      <c r="F20" s="221"/>
      <c r="G20" s="222">
        <v>106.5</v>
      </c>
      <c r="H20" s="223"/>
      <c r="I20" s="224"/>
      <c r="J20" s="217"/>
      <c r="K20" s="210"/>
    </row>
    <row r="21" spans="1:11" ht="29.1" customHeight="1">
      <c r="A21" s="276" t="s">
        <v>284</v>
      </c>
      <c r="B21" s="277"/>
      <c r="C21" s="277"/>
      <c r="D21" s="277"/>
      <c r="E21" s="278"/>
      <c r="F21" s="221"/>
      <c r="G21" s="222">
        <v>809.77</v>
      </c>
      <c r="H21" s="223"/>
      <c r="I21" s="224"/>
      <c r="J21" s="217"/>
      <c r="K21" s="210"/>
    </row>
    <row r="22" spans="1:11" ht="25.5">
      <c r="A22" s="204" t="s">
        <v>285</v>
      </c>
      <c r="B22" s="202"/>
      <c r="C22" s="202"/>
      <c r="D22" s="202"/>
      <c r="E22" s="202"/>
      <c r="F22" s="221"/>
      <c r="G22" s="211" t="s">
        <v>286</v>
      </c>
      <c r="H22" s="223"/>
      <c r="I22" s="226"/>
      <c r="J22" s="217"/>
      <c r="K22" s="210"/>
    </row>
    <row r="23" spans="1:11" ht="12.95" customHeight="1">
      <c r="A23" s="204" t="s">
        <v>287</v>
      </c>
      <c r="B23" s="202"/>
      <c r="C23" s="202"/>
      <c r="D23" s="202"/>
      <c r="E23" s="202"/>
      <c r="F23" s="221"/>
      <c r="G23" s="222">
        <v>97.6</v>
      </c>
      <c r="H23" s="223"/>
      <c r="I23" s="226"/>
      <c r="J23" s="217"/>
      <c r="K23" s="210"/>
    </row>
    <row r="24" spans="1:11" ht="12.95" customHeight="1">
      <c r="A24" s="204" t="s">
        <v>288</v>
      </c>
      <c r="B24" s="202"/>
      <c r="C24" s="202"/>
      <c r="D24" s="202"/>
      <c r="E24" s="202"/>
      <c r="F24" s="221"/>
      <c r="G24" s="222">
        <v>87.1</v>
      </c>
      <c r="H24" s="223"/>
      <c r="I24" s="226"/>
      <c r="J24" s="217"/>
      <c r="K24" s="210"/>
    </row>
    <row r="25" spans="1:11" ht="12.95" customHeight="1">
      <c r="A25" s="204" t="s">
        <v>289</v>
      </c>
      <c r="B25" s="202"/>
      <c r="C25" s="202"/>
      <c r="D25" s="202"/>
      <c r="E25" s="202"/>
      <c r="F25" s="221"/>
      <c r="G25" s="212" t="s">
        <v>290</v>
      </c>
      <c r="H25" s="223"/>
      <c r="I25" s="226"/>
      <c r="J25" s="217"/>
      <c r="K25" s="210"/>
    </row>
    <row r="26" spans="1:11" ht="14.25">
      <c r="A26" s="204"/>
      <c r="B26" s="202"/>
      <c r="C26" s="202"/>
      <c r="D26" s="202"/>
      <c r="E26" s="202"/>
      <c r="F26" s="221"/>
      <c r="G26" s="209"/>
      <c r="H26" s="223"/>
      <c r="I26" s="17"/>
      <c r="J26" s="217"/>
      <c r="K26" s="51"/>
    </row>
    <row r="27" spans="1:11" ht="12.95" customHeight="1">
      <c r="A27" s="204"/>
      <c r="B27" s="202"/>
      <c r="C27" s="202"/>
      <c r="D27" s="202"/>
      <c r="E27" s="202"/>
      <c r="F27" s="221"/>
      <c r="G27" s="209"/>
      <c r="H27" s="223"/>
      <c r="I27" s="17"/>
      <c r="J27" s="217"/>
      <c r="K27" s="51"/>
    </row>
    <row r="28" spans="1:11" ht="12.95" customHeight="1">
      <c r="A28" s="205" t="s">
        <v>291</v>
      </c>
      <c r="B28" s="202"/>
      <c r="C28" s="202"/>
      <c r="D28" s="202"/>
      <c r="E28" s="202"/>
      <c r="F28" s="218"/>
      <c r="G28" s="209" t="s">
        <v>292</v>
      </c>
      <c r="H28" s="223"/>
      <c r="I28" s="17"/>
      <c r="J28" s="217"/>
      <c r="K28" s="51"/>
    </row>
    <row r="29" spans="1:11" ht="12.95" customHeight="1">
      <c r="A29" s="204" t="s">
        <v>293</v>
      </c>
      <c r="B29" s="204"/>
      <c r="C29" s="204"/>
      <c r="D29" s="202"/>
      <c r="E29" s="202"/>
      <c r="F29" s="218"/>
      <c r="G29" s="209">
        <v>109.37</v>
      </c>
      <c r="H29" s="223"/>
      <c r="I29" s="224" t="s">
        <v>221</v>
      </c>
      <c r="J29" s="217"/>
      <c r="K29" s="210" t="s">
        <v>223</v>
      </c>
    </row>
    <row r="30" spans="1:11" ht="12.95" customHeight="1">
      <c r="A30" s="204" t="s">
        <v>294</v>
      </c>
      <c r="B30" s="204"/>
      <c r="C30" s="204"/>
      <c r="D30" s="204"/>
      <c r="E30" s="204"/>
      <c r="F30" s="218"/>
      <c r="G30" s="209">
        <v>75.900000000000006</v>
      </c>
      <c r="H30" s="223"/>
      <c r="I30" s="224" t="s">
        <v>222</v>
      </c>
      <c r="J30" s="217"/>
      <c r="K30" s="210" t="s">
        <v>225</v>
      </c>
    </row>
    <row r="31" spans="1:11" ht="41.45" customHeight="1">
      <c r="A31" s="273" t="s">
        <v>295</v>
      </c>
      <c r="B31" s="274"/>
      <c r="C31" s="274"/>
      <c r="D31" s="274"/>
      <c r="E31" s="275"/>
      <c r="F31" s="218"/>
      <c r="G31" s="209">
        <v>109.37</v>
      </c>
      <c r="H31" s="223"/>
      <c r="I31" s="224" t="s">
        <v>224</v>
      </c>
      <c r="J31" s="217"/>
      <c r="K31" s="210" t="s">
        <v>227</v>
      </c>
    </row>
    <row r="32" spans="1:11" ht="12.95" customHeight="1">
      <c r="A32" s="204" t="s">
        <v>296</v>
      </c>
      <c r="B32" s="204"/>
      <c r="C32" s="204"/>
      <c r="D32" s="204"/>
      <c r="E32" s="204"/>
      <c r="F32" s="225"/>
      <c r="G32" s="209">
        <v>109.37</v>
      </c>
      <c r="H32" s="223"/>
      <c r="I32" s="224" t="s">
        <v>226</v>
      </c>
      <c r="J32" s="225"/>
      <c r="K32" s="227"/>
    </row>
    <row r="33" spans="1:11" ht="12.95" customHeight="1">
      <c r="A33" s="204" t="s">
        <v>297</v>
      </c>
      <c r="B33" s="204"/>
      <c r="C33" s="204"/>
      <c r="D33" s="204"/>
      <c r="E33" s="204"/>
      <c r="F33" s="225"/>
      <c r="G33" s="209">
        <v>109.37</v>
      </c>
      <c r="H33" s="223"/>
      <c r="I33" s="224" t="s">
        <v>228</v>
      </c>
      <c r="J33" s="225"/>
      <c r="K33" s="54"/>
    </row>
    <row r="34" spans="1:11" ht="12.95" customHeight="1">
      <c r="A34" s="204" t="s">
        <v>298</v>
      </c>
      <c r="B34" s="204"/>
      <c r="C34" s="204"/>
      <c r="D34" s="202"/>
      <c r="E34" s="202"/>
      <c r="F34" s="225"/>
      <c r="G34" s="209">
        <v>109.37</v>
      </c>
      <c r="H34" s="223"/>
      <c r="I34" s="226"/>
      <c r="J34" s="225"/>
      <c r="K34" s="54"/>
    </row>
    <row r="35" spans="1:11" ht="12.95" customHeight="1">
      <c r="A35" s="204"/>
      <c r="B35" s="202"/>
      <c r="C35" s="202"/>
      <c r="D35" s="202"/>
      <c r="E35" s="202"/>
      <c r="F35" s="225"/>
      <c r="G35" s="228"/>
      <c r="H35" s="223"/>
      <c r="I35" s="226"/>
      <c r="J35" s="225"/>
      <c r="K35" s="227"/>
    </row>
    <row r="36" spans="1:11" ht="12.95" customHeight="1">
      <c r="A36" s="204"/>
      <c r="B36" s="202"/>
      <c r="C36" s="202"/>
      <c r="D36" s="202"/>
      <c r="E36" s="202"/>
      <c r="F36" s="225"/>
      <c r="G36" s="209"/>
      <c r="H36" s="223"/>
      <c r="I36" s="226"/>
      <c r="J36" s="217"/>
      <c r="K36" s="210"/>
    </row>
    <row r="37" spans="1:11" ht="12.95" customHeight="1">
      <c r="A37" s="205" t="s">
        <v>299</v>
      </c>
      <c r="B37" s="202"/>
      <c r="C37" s="202"/>
      <c r="D37" s="202"/>
      <c r="E37" s="202"/>
      <c r="F37" s="225"/>
      <c r="G37" s="209" t="s">
        <v>292</v>
      </c>
      <c r="H37" s="223"/>
      <c r="I37" s="226"/>
      <c r="J37" s="217"/>
      <c r="K37" s="210"/>
    </row>
    <row r="38" spans="1:11" ht="12.95" customHeight="1">
      <c r="A38" s="204" t="s">
        <v>300</v>
      </c>
      <c r="B38" s="202"/>
      <c r="C38" s="202"/>
      <c r="D38" s="202"/>
      <c r="E38" s="202"/>
      <c r="F38" s="225"/>
      <c r="G38" s="209">
        <v>109.37</v>
      </c>
      <c r="H38" s="223"/>
      <c r="I38" s="226"/>
      <c r="J38" s="217"/>
      <c r="K38" s="210"/>
    </row>
    <row r="39" spans="1:11" ht="12.95" customHeight="1">
      <c r="A39" s="204" t="s">
        <v>301</v>
      </c>
      <c r="B39" s="202"/>
      <c r="C39" s="202"/>
      <c r="D39" s="202"/>
      <c r="E39" s="202"/>
      <c r="F39" s="225"/>
      <c r="G39" s="209">
        <v>109.37</v>
      </c>
      <c r="H39" s="223"/>
      <c r="I39" s="226"/>
      <c r="J39" s="217"/>
      <c r="K39" s="210"/>
    </row>
    <row r="40" spans="1:11" ht="12.95" customHeight="1">
      <c r="A40" s="204" t="s">
        <v>302</v>
      </c>
      <c r="B40" s="202"/>
      <c r="C40" s="202"/>
      <c r="D40" s="202"/>
      <c r="E40" s="202"/>
      <c r="F40" s="225"/>
      <c r="G40" s="209">
        <v>109.37</v>
      </c>
      <c r="H40" s="223"/>
      <c r="I40" s="226"/>
      <c r="J40" s="217"/>
      <c r="K40" s="210"/>
    </row>
    <row r="41" spans="1:11" ht="12.95" customHeight="1">
      <c r="A41" s="204" t="s">
        <v>303</v>
      </c>
      <c r="B41" s="202"/>
      <c r="C41" s="202"/>
      <c r="D41" s="202"/>
      <c r="E41" s="202"/>
      <c r="F41" s="225"/>
      <c r="G41" s="209">
        <v>109.37</v>
      </c>
      <c r="H41" s="223"/>
      <c r="I41" s="226"/>
      <c r="J41" s="217"/>
      <c r="K41" s="210"/>
    </row>
    <row r="42" spans="1:11" ht="26.45" customHeight="1">
      <c r="A42" s="273" t="s">
        <v>304</v>
      </c>
      <c r="B42" s="274"/>
      <c r="C42" s="274"/>
      <c r="D42" s="274"/>
      <c r="E42" s="275"/>
      <c r="F42" s="225"/>
      <c r="G42" s="209">
        <v>109.37</v>
      </c>
      <c r="H42" s="223"/>
      <c r="I42" s="226"/>
      <c r="J42" s="217"/>
      <c r="K42" s="210"/>
    </row>
    <row r="43" spans="1:11" ht="12.95" customHeight="1">
      <c r="A43" s="204"/>
      <c r="B43" s="202"/>
      <c r="C43" s="202"/>
      <c r="D43" s="202"/>
      <c r="E43" s="202"/>
      <c r="F43" s="225"/>
      <c r="G43" s="209"/>
      <c r="H43" s="223"/>
      <c r="I43" s="226"/>
      <c r="J43" s="217"/>
      <c r="K43" s="210"/>
    </row>
    <row r="44" spans="1:11" ht="12.95" customHeight="1">
      <c r="A44" s="204"/>
      <c r="B44" s="202"/>
      <c r="C44" s="202"/>
      <c r="D44" s="202"/>
      <c r="E44" s="202"/>
      <c r="F44" s="225"/>
      <c r="G44" s="209"/>
      <c r="H44" s="223"/>
      <c r="I44" s="226"/>
      <c r="J44" s="217"/>
      <c r="K44" s="210"/>
    </row>
    <row r="45" spans="1:11" ht="12.95" customHeight="1">
      <c r="A45" s="201" t="s">
        <v>68</v>
      </c>
      <c r="B45" s="202"/>
      <c r="C45" s="202"/>
      <c r="D45" s="202"/>
      <c r="E45" s="202"/>
      <c r="F45" s="218"/>
      <c r="G45" s="209"/>
      <c r="H45" s="223"/>
      <c r="I45" s="226"/>
      <c r="J45" s="217"/>
      <c r="K45" s="210"/>
    </row>
    <row r="46" spans="1:11" ht="12.95" customHeight="1">
      <c r="A46" s="204" t="s">
        <v>305</v>
      </c>
      <c r="B46" s="204"/>
      <c r="C46" s="202"/>
      <c r="D46" s="202"/>
      <c r="E46" s="202"/>
      <c r="F46" s="218"/>
      <c r="G46" s="209">
        <v>48</v>
      </c>
      <c r="H46" s="223"/>
      <c r="I46" s="226"/>
      <c r="J46" s="217"/>
      <c r="K46" s="210" t="s">
        <v>71</v>
      </c>
    </row>
    <row r="47" spans="1:11" ht="12.95" customHeight="1">
      <c r="A47" s="204" t="s">
        <v>306</v>
      </c>
      <c r="B47" s="204"/>
      <c r="C47" s="202"/>
      <c r="D47" s="202"/>
      <c r="E47" s="202"/>
      <c r="F47" s="218"/>
      <c r="G47" s="209">
        <v>5.8</v>
      </c>
      <c r="H47" s="223"/>
      <c r="I47" s="226"/>
      <c r="J47" s="217"/>
      <c r="K47" s="210" t="s">
        <v>307</v>
      </c>
    </row>
    <row r="48" spans="1:11" ht="24.95" customHeight="1">
      <c r="A48" s="273" t="s">
        <v>308</v>
      </c>
      <c r="B48" s="274"/>
      <c r="C48" s="274"/>
      <c r="D48" s="274"/>
      <c r="E48" s="275"/>
      <c r="F48" s="218"/>
      <c r="G48" s="209">
        <v>56.2</v>
      </c>
      <c r="H48" s="223"/>
      <c r="I48" s="226"/>
      <c r="J48" s="217"/>
      <c r="K48" s="210"/>
    </row>
    <row r="49" spans="1:11" ht="25.5" customHeight="1">
      <c r="A49" s="273" t="s">
        <v>309</v>
      </c>
      <c r="B49" s="274"/>
      <c r="C49" s="274"/>
      <c r="D49" s="274"/>
      <c r="E49" s="275"/>
      <c r="F49" s="218"/>
      <c r="G49" s="209">
        <v>74.7</v>
      </c>
      <c r="H49" s="223"/>
      <c r="I49" s="226"/>
      <c r="J49" s="217"/>
      <c r="K49" s="210"/>
    </row>
    <row r="50" spans="1:11" ht="12.95" customHeight="1">
      <c r="A50" s="204" t="s">
        <v>78</v>
      </c>
      <c r="B50" s="204"/>
      <c r="C50" s="202"/>
      <c r="D50" s="202"/>
      <c r="E50" s="202"/>
      <c r="F50" s="218"/>
      <c r="G50" s="209">
        <v>188.3</v>
      </c>
      <c r="H50" s="223"/>
      <c r="I50" s="226"/>
      <c r="J50" s="217"/>
      <c r="K50" s="210"/>
    </row>
    <row r="51" spans="1:11" ht="12.95" customHeight="1">
      <c r="A51" s="204" t="s">
        <v>310</v>
      </c>
      <c r="B51" s="202"/>
      <c r="C51" s="202"/>
      <c r="D51" s="202"/>
      <c r="E51" s="202"/>
      <c r="F51" s="225"/>
      <c r="G51" s="209">
        <v>188.3</v>
      </c>
      <c r="H51" s="223"/>
      <c r="I51" s="226"/>
      <c r="J51" s="217"/>
      <c r="K51" s="210"/>
    </row>
    <row r="52" spans="1:11" ht="12.95" customHeight="1">
      <c r="A52" s="204" t="s">
        <v>311</v>
      </c>
      <c r="B52" s="204"/>
      <c r="C52" s="204"/>
      <c r="D52" s="204"/>
      <c r="E52" s="204"/>
      <c r="F52" s="218"/>
      <c r="G52" s="209">
        <v>74.2</v>
      </c>
      <c r="H52" s="223"/>
      <c r="I52" s="226"/>
      <c r="J52" s="217"/>
      <c r="K52" s="210"/>
    </row>
    <row r="53" spans="1:11" ht="12.95" customHeight="1">
      <c r="A53" s="204" t="s">
        <v>312</v>
      </c>
      <c r="B53" s="202"/>
      <c r="C53" s="202"/>
      <c r="D53" s="202"/>
      <c r="E53" s="202"/>
      <c r="F53" s="218"/>
      <c r="G53" s="209">
        <v>111.8</v>
      </c>
      <c r="H53" s="223"/>
      <c r="I53" s="226"/>
      <c r="J53" s="217"/>
      <c r="K53" s="210"/>
    </row>
    <row r="54" spans="1:11" ht="12.95" customHeight="1">
      <c r="A54" s="204" t="s">
        <v>313</v>
      </c>
      <c r="B54" s="202"/>
      <c r="C54" s="202"/>
      <c r="D54" s="202"/>
      <c r="E54" s="202"/>
      <c r="F54" s="218"/>
      <c r="G54" s="209">
        <v>112.1</v>
      </c>
      <c r="H54" s="223"/>
      <c r="I54" s="226"/>
      <c r="J54" s="217"/>
      <c r="K54" s="210"/>
    </row>
    <row r="55" spans="1:11" ht="12.95" customHeight="1">
      <c r="A55" s="204" t="s">
        <v>314</v>
      </c>
      <c r="B55" s="202"/>
      <c r="C55" s="202"/>
      <c r="D55" s="202"/>
      <c r="E55" s="202"/>
      <c r="F55" s="218"/>
      <c r="G55" s="209">
        <v>36.1</v>
      </c>
      <c r="H55" s="223"/>
      <c r="I55" s="226"/>
      <c r="J55" s="217"/>
      <c r="K55" s="210"/>
    </row>
    <row r="56" spans="1:11" ht="12.95" customHeight="1">
      <c r="A56" s="204" t="s">
        <v>315</v>
      </c>
      <c r="B56" s="202"/>
      <c r="C56" s="202"/>
      <c r="D56" s="202"/>
      <c r="E56" s="202"/>
      <c r="F56" s="218"/>
      <c r="G56" s="209">
        <v>37.799999999999997</v>
      </c>
      <c r="H56" s="223"/>
      <c r="I56" s="226"/>
      <c r="J56" s="217"/>
      <c r="K56" s="210"/>
    </row>
    <row r="57" spans="1:11" ht="12.95" customHeight="1">
      <c r="A57" s="204"/>
      <c r="B57" s="202"/>
      <c r="C57" s="202"/>
      <c r="D57" s="202"/>
      <c r="E57" s="202"/>
      <c r="F57" s="218"/>
      <c r="G57" s="209"/>
      <c r="H57" s="223"/>
      <c r="I57" s="226"/>
      <c r="J57" s="217"/>
      <c r="K57" s="210"/>
    </row>
    <row r="58" spans="1:11" ht="12.95" customHeight="1">
      <c r="A58" s="204"/>
      <c r="B58" s="202"/>
      <c r="C58" s="202"/>
      <c r="D58" s="202"/>
      <c r="E58" s="202"/>
      <c r="F58" s="218"/>
      <c r="G58" s="209"/>
      <c r="H58" s="223"/>
      <c r="I58" s="226"/>
      <c r="J58" s="217"/>
      <c r="K58" s="210"/>
    </row>
    <row r="59" spans="1:11" ht="12.95" customHeight="1">
      <c r="A59" s="201" t="s">
        <v>316</v>
      </c>
      <c r="B59" s="202"/>
      <c r="C59" s="202"/>
      <c r="D59" s="202"/>
      <c r="E59" s="202"/>
      <c r="F59" s="218"/>
      <c r="G59" s="209"/>
      <c r="H59" s="223"/>
      <c r="I59" s="226"/>
      <c r="J59" s="217"/>
      <c r="K59" s="210"/>
    </row>
    <row r="60" spans="1:11" ht="30.6" customHeight="1">
      <c r="A60" s="276" t="s">
        <v>317</v>
      </c>
      <c r="B60" s="277"/>
      <c r="C60" s="277"/>
      <c r="D60" s="277"/>
      <c r="E60" s="278"/>
      <c r="F60" s="218"/>
      <c r="G60" s="209">
        <v>91.8</v>
      </c>
      <c r="H60" s="223"/>
      <c r="I60" s="226"/>
      <c r="J60" s="217"/>
      <c r="K60" s="210"/>
    </row>
    <row r="61" spans="1:11" ht="18" customHeight="1">
      <c r="A61" s="276" t="s">
        <v>318</v>
      </c>
      <c r="B61" s="277"/>
      <c r="C61" s="277"/>
      <c r="D61" s="277"/>
      <c r="E61" s="278"/>
      <c r="F61" s="218"/>
      <c r="G61" s="209">
        <v>91.8</v>
      </c>
      <c r="H61" s="223"/>
      <c r="I61" s="226"/>
      <c r="J61" s="217"/>
      <c r="K61" s="210"/>
    </row>
    <row r="62" spans="1:11" ht="12.95" customHeight="1">
      <c r="A62" s="204"/>
      <c r="B62" s="202"/>
      <c r="C62" s="202"/>
      <c r="D62" s="202"/>
      <c r="E62" s="202"/>
      <c r="F62" s="218"/>
      <c r="G62" s="209"/>
      <c r="H62" s="217"/>
      <c r="I62" s="226"/>
      <c r="J62" s="217"/>
      <c r="K62" s="210"/>
    </row>
    <row r="63" spans="1:11" ht="12.95" customHeight="1">
      <c r="A63" s="204"/>
      <c r="B63" s="202"/>
      <c r="C63" s="202"/>
      <c r="D63" s="202"/>
      <c r="E63" s="202"/>
      <c r="F63" s="218"/>
      <c r="G63" s="209"/>
      <c r="H63" s="229"/>
      <c r="I63" s="226"/>
      <c r="J63" s="217"/>
      <c r="K63" s="210"/>
    </row>
    <row r="64" spans="1:11" ht="12.95" customHeight="1">
      <c r="A64" s="201" t="s">
        <v>319</v>
      </c>
      <c r="B64" s="202"/>
      <c r="C64" s="202"/>
      <c r="D64" s="202"/>
      <c r="E64" s="202"/>
      <c r="F64" s="225"/>
      <c r="G64" s="209"/>
      <c r="H64" s="217"/>
      <c r="I64" s="226"/>
      <c r="J64" s="217"/>
      <c r="K64" s="210"/>
    </row>
    <row r="65" spans="1:12" ht="12.95" customHeight="1">
      <c r="A65" s="204" t="s">
        <v>109</v>
      </c>
      <c r="B65" s="202"/>
      <c r="C65" s="202"/>
      <c r="D65" s="202"/>
      <c r="E65" s="202"/>
      <c r="F65" s="218"/>
      <c r="G65" s="209">
        <v>105.2</v>
      </c>
      <c r="H65" s="217"/>
      <c r="I65" s="224" t="s">
        <v>320</v>
      </c>
      <c r="J65" s="217"/>
      <c r="K65" s="210" t="s">
        <v>321</v>
      </c>
    </row>
    <row r="66" spans="1:12" ht="12.95" customHeight="1">
      <c r="A66" s="204" t="s">
        <v>111</v>
      </c>
      <c r="B66" s="202"/>
      <c r="C66" s="202"/>
      <c r="D66" s="202"/>
      <c r="E66" s="202"/>
      <c r="F66" s="218"/>
      <c r="G66" s="209">
        <v>52.6</v>
      </c>
      <c r="H66" s="225"/>
      <c r="I66" s="224" t="s">
        <v>222</v>
      </c>
      <c r="J66" s="225"/>
      <c r="K66" s="210" t="s">
        <v>322</v>
      </c>
    </row>
    <row r="67" spans="1:12" ht="12.95" customHeight="1">
      <c r="A67" s="204"/>
      <c r="B67" s="202"/>
      <c r="C67" s="202"/>
      <c r="D67" s="202"/>
      <c r="E67" s="202"/>
      <c r="F67" s="218"/>
      <c r="G67" s="209"/>
      <c r="H67" s="225"/>
      <c r="I67" s="224" t="s">
        <v>224</v>
      </c>
      <c r="J67" s="225"/>
      <c r="K67" s="227" t="s">
        <v>323</v>
      </c>
    </row>
    <row r="68" spans="1:12" ht="12.95" customHeight="1">
      <c r="A68" s="204"/>
      <c r="B68" s="202"/>
      <c r="C68" s="202"/>
      <c r="D68" s="202"/>
      <c r="E68" s="202"/>
      <c r="F68" s="218"/>
      <c r="G68" s="209"/>
      <c r="H68" s="225"/>
      <c r="I68" s="230"/>
      <c r="J68" s="225"/>
      <c r="K68" s="227"/>
    </row>
    <row r="69" spans="1:12" ht="12.95" customHeight="1">
      <c r="A69" s="201" t="s">
        <v>324</v>
      </c>
      <c r="B69" s="202"/>
      <c r="C69" s="202"/>
      <c r="D69" s="202"/>
      <c r="E69" s="202"/>
      <c r="F69" s="218"/>
      <c r="G69" s="209" t="s">
        <v>292</v>
      </c>
      <c r="H69" s="225"/>
      <c r="J69" s="225"/>
      <c r="K69" s="227" t="s">
        <v>325</v>
      </c>
      <c r="L69" t="s">
        <v>326</v>
      </c>
    </row>
    <row r="70" spans="1:12" ht="12.95" customHeight="1">
      <c r="A70" s="204" t="s">
        <v>155</v>
      </c>
      <c r="B70" s="202"/>
      <c r="C70" s="202"/>
      <c r="D70" s="202"/>
      <c r="E70" s="202"/>
      <c r="F70" s="218"/>
      <c r="G70" s="209">
        <v>118.4</v>
      </c>
      <c r="H70" s="225"/>
      <c r="I70" s="231" t="s">
        <v>327</v>
      </c>
      <c r="J70" s="225"/>
      <c r="K70" s="227"/>
    </row>
    <row r="71" spans="1:12" ht="12.95" customHeight="1">
      <c r="A71" s="204" t="s">
        <v>328</v>
      </c>
      <c r="B71" s="202"/>
      <c r="C71" s="202"/>
      <c r="D71" s="202"/>
      <c r="E71" s="202"/>
      <c r="F71" s="218"/>
      <c r="G71" s="209">
        <v>39.700000000000003</v>
      </c>
      <c r="H71" s="225"/>
      <c r="I71" s="231" t="s">
        <v>222</v>
      </c>
      <c r="J71" s="225"/>
      <c r="K71" s="227"/>
    </row>
    <row r="72" spans="1:12" ht="12.95" customHeight="1">
      <c r="A72" s="204"/>
      <c r="B72" s="202"/>
      <c r="C72" s="202"/>
      <c r="D72" s="202"/>
      <c r="E72" s="202"/>
      <c r="F72" s="218"/>
      <c r="G72" s="209"/>
      <c r="H72" s="225"/>
      <c r="I72" s="231" t="s">
        <v>329</v>
      </c>
      <c r="J72" s="225"/>
      <c r="K72" s="227"/>
    </row>
    <row r="73" spans="1:12" ht="12.95" customHeight="1">
      <c r="A73" s="204"/>
      <c r="B73" s="202"/>
      <c r="C73" s="202"/>
      <c r="D73" s="202"/>
      <c r="E73" s="202"/>
      <c r="F73" s="218"/>
      <c r="G73" s="209"/>
      <c r="H73" s="225"/>
      <c r="I73" s="231"/>
      <c r="J73" s="225"/>
      <c r="K73" s="227"/>
    </row>
    <row r="74" spans="1:12" ht="12.95" customHeight="1">
      <c r="A74" s="201" t="s">
        <v>330</v>
      </c>
      <c r="B74" s="202"/>
      <c r="C74" s="202"/>
      <c r="D74" s="202"/>
      <c r="E74" s="202"/>
      <c r="F74" s="221"/>
      <c r="G74" s="209"/>
      <c r="H74" s="225"/>
      <c r="J74" s="225"/>
      <c r="K74" s="227"/>
    </row>
    <row r="75" spans="1:12" ht="12.95" customHeight="1">
      <c r="A75" s="201" t="s">
        <v>331</v>
      </c>
      <c r="B75" s="202"/>
      <c r="C75" s="202"/>
      <c r="D75" s="202"/>
      <c r="E75" s="202"/>
      <c r="F75" s="221"/>
      <c r="G75" s="209"/>
      <c r="H75" s="225"/>
      <c r="J75" s="225"/>
      <c r="K75" s="232"/>
    </row>
    <row r="76" spans="1:12" ht="40.9" customHeight="1">
      <c r="A76" s="273" t="s">
        <v>332</v>
      </c>
      <c r="B76" s="274"/>
      <c r="C76" s="274"/>
      <c r="D76" s="274"/>
      <c r="E76" s="275"/>
      <c r="F76" s="221"/>
      <c r="G76" s="209" t="s">
        <v>333</v>
      </c>
      <c r="H76" s="225"/>
      <c r="J76" s="225"/>
      <c r="K76" s="227"/>
    </row>
    <row r="77" spans="1:12" ht="30.6" customHeight="1">
      <c r="A77" s="273" t="s">
        <v>334</v>
      </c>
      <c r="B77" s="274"/>
      <c r="C77" s="274"/>
      <c r="D77" s="274"/>
      <c r="E77" s="275"/>
      <c r="F77" s="221"/>
      <c r="G77" s="209">
        <v>168.4</v>
      </c>
      <c r="H77" s="225"/>
      <c r="J77" s="225"/>
      <c r="K77" s="227"/>
    </row>
    <row r="78" spans="1:12" ht="15.6" customHeight="1">
      <c r="A78" s="204" t="s">
        <v>335</v>
      </c>
      <c r="B78" s="204"/>
      <c r="C78" s="204"/>
      <c r="D78" s="204"/>
      <c r="E78" s="204"/>
      <c r="F78" s="221"/>
      <c r="G78" s="209">
        <v>188.3</v>
      </c>
      <c r="H78" s="225"/>
      <c r="J78" s="225"/>
      <c r="K78" s="227"/>
    </row>
    <row r="79" spans="1:12" ht="12.95" customHeight="1">
      <c r="A79" s="204"/>
      <c r="B79" s="202"/>
      <c r="C79" s="202"/>
      <c r="D79" s="202"/>
      <c r="E79" s="202"/>
      <c r="F79" s="218"/>
      <c r="G79" s="209"/>
      <c r="H79" s="225"/>
      <c r="I79" s="231"/>
      <c r="J79" s="225"/>
      <c r="K79" s="227"/>
    </row>
    <row r="80" spans="1:12" ht="12.95" customHeight="1">
      <c r="A80" s="204"/>
      <c r="B80" s="202"/>
      <c r="C80" s="202"/>
      <c r="D80" s="202"/>
      <c r="E80" s="202"/>
      <c r="F80" s="218"/>
      <c r="G80" s="209"/>
      <c r="H80" s="225"/>
      <c r="I80" s="231"/>
      <c r="J80" s="225"/>
      <c r="K80" s="227"/>
    </row>
    <row r="81" spans="1:11" ht="12.95" customHeight="1">
      <c r="A81" s="201" t="s">
        <v>177</v>
      </c>
      <c r="B81" s="202"/>
      <c r="C81" s="202"/>
      <c r="D81" s="202"/>
      <c r="E81" s="202"/>
      <c r="F81" s="233"/>
      <c r="G81" s="209" t="s">
        <v>292</v>
      </c>
      <c r="H81" s="225"/>
      <c r="I81" s="234"/>
      <c r="J81" s="217"/>
      <c r="K81" s="210"/>
    </row>
    <row r="82" spans="1:11" ht="12.95" customHeight="1">
      <c r="A82" s="204" t="s">
        <v>178</v>
      </c>
      <c r="B82" s="202"/>
      <c r="C82" s="202"/>
      <c r="D82" s="202"/>
      <c r="E82" s="202"/>
      <c r="F82" s="233"/>
      <c r="G82" s="209">
        <v>118.7</v>
      </c>
      <c r="H82" s="217"/>
      <c r="I82" s="225"/>
      <c r="J82" s="217"/>
      <c r="K82" s="210"/>
    </row>
    <row r="83" spans="1:11" ht="12.95" customHeight="1">
      <c r="A83" s="204" t="s">
        <v>180</v>
      </c>
      <c r="B83" s="202"/>
      <c r="C83" s="202"/>
      <c r="D83" s="202"/>
      <c r="E83" s="202"/>
      <c r="F83" s="233"/>
      <c r="G83" s="209">
        <v>47.3</v>
      </c>
      <c r="H83" s="217"/>
      <c r="I83" s="225"/>
      <c r="J83" s="217"/>
      <c r="K83" s="210"/>
    </row>
    <row r="84" spans="1:11" ht="12.95" customHeight="1">
      <c r="A84" s="204" t="s">
        <v>182</v>
      </c>
      <c r="B84" s="202"/>
      <c r="C84" s="202"/>
      <c r="D84" s="202"/>
      <c r="E84" s="202"/>
      <c r="F84" s="233"/>
      <c r="G84" s="209">
        <v>47.3</v>
      </c>
      <c r="H84" s="217"/>
      <c r="I84" s="225"/>
      <c r="J84" s="217"/>
      <c r="K84" s="210"/>
    </row>
    <row r="85" spans="1:11" ht="12.95" customHeight="1">
      <c r="A85" s="204" t="s">
        <v>184</v>
      </c>
      <c r="B85" s="202"/>
      <c r="C85" s="202"/>
      <c r="D85" s="202"/>
      <c r="E85" s="202"/>
      <c r="F85" s="233"/>
      <c r="G85" s="209">
        <v>48.2</v>
      </c>
      <c r="H85" s="217"/>
      <c r="I85" s="225"/>
      <c r="J85" s="217"/>
      <c r="K85" s="210"/>
    </row>
    <row r="86" spans="1:11" ht="12.95" customHeight="1">
      <c r="A86" s="204" t="s">
        <v>191</v>
      </c>
      <c r="B86" s="202"/>
      <c r="C86" s="202"/>
      <c r="D86" s="202"/>
      <c r="E86" s="202"/>
      <c r="F86" s="233"/>
      <c r="G86" s="209">
        <v>71.3</v>
      </c>
      <c r="H86" s="217"/>
      <c r="I86" s="225"/>
      <c r="J86" s="217"/>
      <c r="K86" s="210"/>
    </row>
    <row r="87" spans="1:11" ht="12.95" customHeight="1">
      <c r="A87" s="204" t="s">
        <v>193</v>
      </c>
      <c r="B87" s="202"/>
      <c r="C87" s="202"/>
      <c r="D87" s="202"/>
      <c r="E87" s="202"/>
      <c r="F87" s="233"/>
      <c r="G87" s="209">
        <v>24</v>
      </c>
      <c r="H87" s="217"/>
      <c r="I87" s="225"/>
      <c r="J87" s="217"/>
      <c r="K87" s="210"/>
    </row>
    <row r="88" spans="1:11" ht="12.95" customHeight="1">
      <c r="A88" s="204" t="s">
        <v>195</v>
      </c>
      <c r="B88" s="202"/>
      <c r="C88" s="202"/>
      <c r="D88" s="202"/>
      <c r="E88" s="202"/>
      <c r="F88" s="233"/>
      <c r="G88" s="209">
        <v>23.9</v>
      </c>
      <c r="H88" s="217"/>
      <c r="I88" s="225"/>
      <c r="J88" s="217"/>
      <c r="K88" s="210"/>
    </row>
    <row r="89" spans="1:11" ht="12.95" customHeight="1">
      <c r="A89" s="204"/>
      <c r="B89" s="202"/>
      <c r="C89" s="202"/>
      <c r="D89" s="202"/>
      <c r="E89" s="202"/>
      <c r="F89" s="233"/>
      <c r="G89" s="209"/>
      <c r="H89" s="217"/>
      <c r="I89" s="225"/>
      <c r="J89" s="217"/>
      <c r="K89" s="210"/>
    </row>
    <row r="90" spans="1:11" ht="12.95" customHeight="1">
      <c r="A90" s="204"/>
      <c r="B90" s="202"/>
      <c r="C90" s="202"/>
      <c r="D90" s="202"/>
      <c r="E90" s="202"/>
      <c r="F90" s="233"/>
      <c r="G90" s="209"/>
      <c r="H90" s="217"/>
      <c r="I90" s="225"/>
      <c r="J90" s="217"/>
      <c r="K90" s="210"/>
    </row>
    <row r="91" spans="1:11" ht="27.6" customHeight="1">
      <c r="A91" s="270" t="s">
        <v>336</v>
      </c>
      <c r="B91" s="271"/>
      <c r="C91" s="271"/>
      <c r="D91" s="271"/>
      <c r="E91" s="272"/>
      <c r="F91" s="218"/>
      <c r="G91" s="209"/>
      <c r="H91" s="217"/>
      <c r="I91" s="224"/>
      <c r="J91" s="217"/>
      <c r="K91" s="210"/>
    </row>
    <row r="92" spans="1:11" ht="12.95" customHeight="1">
      <c r="A92" s="204" t="s">
        <v>337</v>
      </c>
      <c r="B92" s="202"/>
      <c r="C92" s="202"/>
      <c r="D92" s="202"/>
      <c r="E92" s="202"/>
      <c r="F92" s="218"/>
      <c r="G92" s="209">
        <v>17.2</v>
      </c>
      <c r="H92" s="217"/>
      <c r="I92" s="224"/>
      <c r="J92" s="217"/>
      <c r="K92" s="210" t="s">
        <v>338</v>
      </c>
    </row>
    <row r="93" spans="1:11" ht="12.95" customHeight="1">
      <c r="A93" s="204" t="s">
        <v>339</v>
      </c>
      <c r="B93" s="202"/>
      <c r="C93" s="202"/>
      <c r="D93" s="202"/>
      <c r="E93" s="202"/>
      <c r="F93" s="218"/>
      <c r="G93" s="209">
        <v>104</v>
      </c>
      <c r="H93" s="217"/>
      <c r="I93" s="226"/>
      <c r="J93" s="217"/>
      <c r="K93" s="210"/>
    </row>
    <row r="94" spans="1:11" ht="12.95" customHeight="1">
      <c r="A94" s="204" t="s">
        <v>340</v>
      </c>
      <c r="B94" s="202"/>
      <c r="C94" s="202"/>
      <c r="D94" s="202"/>
      <c r="E94" s="202"/>
      <c r="F94" s="218"/>
      <c r="G94" s="209">
        <v>35.5</v>
      </c>
      <c r="H94" s="217"/>
      <c r="I94" s="226"/>
      <c r="J94" s="217"/>
      <c r="K94" s="210"/>
    </row>
    <row r="95" spans="1:11" ht="12.95" customHeight="1">
      <c r="A95" s="204" t="s">
        <v>341</v>
      </c>
      <c r="B95" s="202"/>
      <c r="C95" s="202"/>
      <c r="D95" s="202"/>
      <c r="E95" s="202"/>
      <c r="F95" s="218"/>
      <c r="G95" s="209">
        <v>68</v>
      </c>
      <c r="H95" s="217"/>
      <c r="I95" s="226"/>
      <c r="J95" s="217"/>
      <c r="K95" s="210"/>
    </row>
    <row r="96" spans="1:11" ht="12.95" customHeight="1">
      <c r="A96" s="204" t="s">
        <v>342</v>
      </c>
      <c r="B96" s="202"/>
      <c r="C96" s="202"/>
      <c r="D96" s="202"/>
      <c r="E96" s="202"/>
      <c r="F96" s="218"/>
      <c r="G96" s="209">
        <v>121</v>
      </c>
      <c r="H96" s="217"/>
      <c r="I96" s="226"/>
      <c r="J96" s="217"/>
      <c r="K96" s="210"/>
    </row>
    <row r="97" spans="1:11" ht="12.95" customHeight="1">
      <c r="A97" s="204" t="s">
        <v>343</v>
      </c>
      <c r="B97" s="202"/>
      <c r="C97" s="202"/>
      <c r="D97" s="202"/>
      <c r="E97" s="202"/>
      <c r="F97" s="218"/>
      <c r="G97" s="209">
        <v>99</v>
      </c>
      <c r="H97" s="217"/>
      <c r="I97" s="226"/>
      <c r="J97" s="217"/>
      <c r="K97" s="210"/>
    </row>
    <row r="98" spans="1:11" ht="12.95" customHeight="1">
      <c r="A98" s="204"/>
      <c r="B98" s="202"/>
      <c r="C98" s="202"/>
      <c r="D98" s="202"/>
      <c r="E98" s="202"/>
      <c r="F98" s="218"/>
      <c r="G98" s="209"/>
      <c r="H98" s="217"/>
      <c r="I98" s="226"/>
      <c r="J98" s="217"/>
      <c r="K98" s="210"/>
    </row>
    <row r="99" spans="1:11" ht="12.95" customHeight="1">
      <c r="A99" s="204"/>
      <c r="B99" s="202"/>
      <c r="C99" s="202"/>
      <c r="D99" s="202"/>
      <c r="E99" s="202"/>
      <c r="F99" s="218"/>
      <c r="G99" s="209"/>
      <c r="H99" s="225"/>
      <c r="I99" s="231"/>
      <c r="J99" s="225"/>
      <c r="K99" s="227"/>
    </row>
    <row r="100" spans="1:11" ht="15">
      <c r="A100" s="201" t="s">
        <v>160</v>
      </c>
      <c r="B100" s="202"/>
      <c r="C100" s="202"/>
      <c r="D100" s="202"/>
      <c r="E100" s="202"/>
      <c r="F100" s="19"/>
      <c r="G100" s="16"/>
      <c r="I100" s="93"/>
      <c r="K100" s="51"/>
    </row>
    <row r="101" spans="1:11" ht="14.25">
      <c r="A101" s="204" t="s">
        <v>344</v>
      </c>
      <c r="B101" s="202"/>
      <c r="C101" s="202"/>
      <c r="D101" s="202"/>
      <c r="E101" s="202"/>
      <c r="F101" s="19"/>
      <c r="G101" s="16">
        <v>95</v>
      </c>
      <c r="I101" s="93" t="s">
        <v>327</v>
      </c>
      <c r="K101" s="210"/>
    </row>
    <row r="102" spans="1:11" ht="14.25">
      <c r="A102" s="204" t="s">
        <v>345</v>
      </c>
      <c r="B102" s="202"/>
      <c r="C102" s="202"/>
      <c r="D102" s="202"/>
      <c r="E102" s="202"/>
      <c r="F102" s="19"/>
      <c r="G102" s="16">
        <v>179</v>
      </c>
      <c r="I102" s="93" t="s">
        <v>222</v>
      </c>
      <c r="K102" s="51"/>
    </row>
    <row r="103" spans="1:11" ht="14.25">
      <c r="A103" s="204" t="s">
        <v>346</v>
      </c>
      <c r="B103" s="202"/>
      <c r="C103" s="202"/>
      <c r="D103" s="202"/>
      <c r="E103" s="202"/>
      <c r="F103" s="19"/>
      <c r="G103" s="16">
        <v>221</v>
      </c>
      <c r="I103" s="93" t="s">
        <v>329</v>
      </c>
      <c r="K103" s="51"/>
    </row>
    <row r="104" spans="1:11" ht="14.25">
      <c r="A104" s="204" t="s">
        <v>347</v>
      </c>
      <c r="B104" s="202"/>
      <c r="C104" s="202"/>
      <c r="D104" s="202"/>
      <c r="E104" s="202"/>
      <c r="F104" s="19"/>
      <c r="G104" s="16">
        <v>420</v>
      </c>
      <c r="I104" s="93" t="s">
        <v>348</v>
      </c>
      <c r="K104" s="51"/>
    </row>
    <row r="105" spans="1:11" ht="14.25">
      <c r="A105" s="204" t="s">
        <v>349</v>
      </c>
      <c r="B105" s="202"/>
      <c r="C105" s="202"/>
      <c r="D105" s="202"/>
      <c r="E105" s="202"/>
      <c r="F105" s="19"/>
      <c r="G105" s="16">
        <v>450</v>
      </c>
      <c r="I105" s="93" t="s">
        <v>350</v>
      </c>
      <c r="K105" s="235"/>
    </row>
    <row r="106" spans="1:11" ht="14.25">
      <c r="A106" s="204" t="s">
        <v>351</v>
      </c>
      <c r="B106" s="204"/>
      <c r="C106" s="204"/>
      <c r="D106" s="202"/>
      <c r="E106" s="202"/>
      <c r="F106" s="19"/>
      <c r="G106" s="16">
        <v>709</v>
      </c>
      <c r="I106" s="93" t="s">
        <v>228</v>
      </c>
      <c r="K106" s="51"/>
    </row>
    <row r="107" spans="1:11" ht="14.25">
      <c r="A107" s="204"/>
      <c r="B107" s="208"/>
      <c r="C107" s="208"/>
      <c r="D107" s="202"/>
      <c r="E107" s="202"/>
      <c r="F107" s="19"/>
      <c r="G107" s="16"/>
      <c r="I107" s="224"/>
      <c r="K107" s="51"/>
    </row>
    <row r="108" spans="1:11" ht="12.95" customHeight="1">
      <c r="A108" s="204"/>
      <c r="B108" s="202"/>
      <c r="C108" s="202"/>
      <c r="D108" s="202"/>
      <c r="E108" s="202"/>
      <c r="F108" s="218"/>
      <c r="G108" s="209"/>
      <c r="H108" s="225"/>
      <c r="I108" s="231"/>
      <c r="J108" s="225"/>
      <c r="K108" s="227"/>
    </row>
    <row r="109" spans="1:11" ht="12.95" customHeight="1">
      <c r="A109" s="201" t="s">
        <v>352</v>
      </c>
      <c r="B109" s="202"/>
      <c r="C109" s="202"/>
      <c r="D109" s="202"/>
      <c r="E109" s="202"/>
      <c r="F109" s="218"/>
      <c r="G109" s="209"/>
      <c r="H109" s="225"/>
      <c r="I109" s="231"/>
      <c r="J109" s="225"/>
      <c r="K109" s="227"/>
    </row>
    <row r="110" spans="1:11" ht="12.95" customHeight="1">
      <c r="A110" s="204" t="s">
        <v>265</v>
      </c>
      <c r="B110" s="202"/>
      <c r="C110" s="202"/>
      <c r="D110" s="202"/>
      <c r="E110" s="202"/>
      <c r="F110" s="218"/>
      <c r="G110" s="209">
        <v>58.9</v>
      </c>
      <c r="H110" s="225"/>
      <c r="I110" s="231"/>
      <c r="J110" s="225"/>
      <c r="K110" s="210" t="s">
        <v>266</v>
      </c>
    </row>
    <row r="111" spans="1:11" ht="12.95" customHeight="1">
      <c r="A111" s="204" t="s">
        <v>267</v>
      </c>
      <c r="B111" s="202"/>
      <c r="C111" s="202"/>
      <c r="D111" s="202"/>
      <c r="E111" s="202"/>
      <c r="F111" s="218"/>
      <c r="G111" s="209">
        <v>58.9</v>
      </c>
      <c r="H111" s="225"/>
      <c r="I111" s="231"/>
      <c r="J111" s="225"/>
      <c r="K111" s="210" t="s">
        <v>268</v>
      </c>
    </row>
    <row r="112" spans="1:11" ht="12.95" customHeight="1">
      <c r="A112" s="204" t="s">
        <v>269</v>
      </c>
      <c r="B112" s="202"/>
      <c r="C112" s="202"/>
      <c r="D112" s="202"/>
      <c r="E112" s="202"/>
      <c r="F112" s="218"/>
      <c r="G112" s="209">
        <v>71.2</v>
      </c>
      <c r="H112" s="225"/>
      <c r="I112" s="231"/>
      <c r="J112" s="225"/>
      <c r="K112" s="227"/>
    </row>
    <row r="113" spans="1:11" ht="12.95" customHeight="1">
      <c r="A113" s="204" t="s">
        <v>270</v>
      </c>
      <c r="B113" s="202"/>
      <c r="C113" s="202"/>
      <c r="D113" s="202"/>
      <c r="E113" s="202"/>
      <c r="F113" s="218"/>
      <c r="G113" s="209">
        <v>106.7</v>
      </c>
      <c r="H113" s="225"/>
      <c r="I113" s="231"/>
      <c r="J113" s="225"/>
      <c r="K113" s="227"/>
    </row>
    <row r="114" spans="1:11" ht="12.95" customHeight="1">
      <c r="A114" s="204" t="s">
        <v>271</v>
      </c>
      <c r="B114" s="202"/>
      <c r="C114" s="202"/>
      <c r="D114" s="202"/>
      <c r="E114" s="202"/>
      <c r="F114" s="218"/>
      <c r="G114" s="209">
        <v>142.30000000000001</v>
      </c>
      <c r="H114" s="225"/>
      <c r="I114" s="231"/>
      <c r="J114" s="225"/>
      <c r="K114" s="227"/>
    </row>
    <row r="115" spans="1:11" ht="12.95" customHeight="1">
      <c r="A115" s="204"/>
      <c r="B115" s="202"/>
      <c r="C115" s="202"/>
      <c r="D115" s="202"/>
      <c r="E115" s="202"/>
      <c r="F115" s="218"/>
      <c r="G115" s="209"/>
      <c r="H115" s="225"/>
      <c r="I115" s="231"/>
      <c r="J115" s="225"/>
      <c r="K115" s="227"/>
    </row>
    <row r="116" spans="1:11" ht="12.95" customHeight="1">
      <c r="A116" s="204"/>
      <c r="B116" s="202"/>
      <c r="C116" s="202"/>
      <c r="D116" s="202"/>
      <c r="E116" s="202"/>
      <c r="F116" s="218"/>
      <c r="G116" s="209"/>
      <c r="H116" s="225"/>
      <c r="I116" s="231"/>
      <c r="J116" s="225"/>
      <c r="K116" s="227"/>
    </row>
    <row r="117" spans="1:11" ht="12.95" customHeight="1">
      <c r="A117" s="201" t="s">
        <v>113</v>
      </c>
      <c r="B117" s="202"/>
      <c r="C117" s="202"/>
      <c r="D117" s="202"/>
      <c r="E117" s="202"/>
      <c r="F117" s="218"/>
      <c r="G117" s="209"/>
      <c r="H117" s="225"/>
      <c r="I117" s="231"/>
      <c r="J117" s="225"/>
      <c r="K117" s="227"/>
    </row>
    <row r="118" spans="1:11" ht="12.95" customHeight="1">
      <c r="A118" s="204" t="s">
        <v>353</v>
      </c>
      <c r="B118" s="202"/>
      <c r="C118" s="202"/>
      <c r="D118" s="202"/>
      <c r="E118" s="202"/>
      <c r="F118" s="218"/>
      <c r="G118" s="209">
        <v>198</v>
      </c>
      <c r="H118" s="225"/>
      <c r="J118" s="233"/>
      <c r="K118" s="210"/>
    </row>
    <row r="119" spans="1:11" ht="12.95" customHeight="1">
      <c r="A119" s="204" t="s">
        <v>354</v>
      </c>
      <c r="B119" s="202"/>
      <c r="C119" s="202"/>
      <c r="D119" s="202"/>
      <c r="E119" s="202"/>
      <c r="F119" s="218"/>
      <c r="G119" s="209">
        <v>131</v>
      </c>
      <c r="H119" s="217"/>
      <c r="I119" s="224" t="s">
        <v>242</v>
      </c>
      <c r="J119" s="217"/>
      <c r="K119" s="210"/>
    </row>
    <row r="120" spans="1:11" ht="12.95" customHeight="1">
      <c r="A120" s="204" t="s">
        <v>355</v>
      </c>
      <c r="B120" s="202"/>
      <c r="C120" s="202"/>
      <c r="D120" s="202"/>
      <c r="E120" s="202"/>
      <c r="F120" s="218"/>
      <c r="G120" s="209">
        <v>9</v>
      </c>
      <c r="H120" s="217"/>
      <c r="I120" s="224" t="s">
        <v>243</v>
      </c>
      <c r="J120" s="217"/>
      <c r="K120" s="210"/>
    </row>
    <row r="121" spans="1:11" ht="12.95" customHeight="1">
      <c r="A121" s="204" t="s">
        <v>356</v>
      </c>
      <c r="B121" s="202"/>
      <c r="C121" s="202"/>
      <c r="D121" s="202"/>
      <c r="E121" s="202"/>
      <c r="F121" s="218"/>
      <c r="G121" s="209">
        <v>194</v>
      </c>
      <c r="H121" s="217"/>
      <c r="I121" s="224" t="s">
        <v>244</v>
      </c>
      <c r="J121" s="217"/>
      <c r="K121" s="210"/>
    </row>
    <row r="122" spans="1:11" ht="12.95" customHeight="1">
      <c r="A122" s="204" t="s">
        <v>357</v>
      </c>
      <c r="B122" s="202"/>
      <c r="C122" s="202"/>
      <c r="D122" s="202"/>
      <c r="E122" s="202"/>
      <c r="F122" s="218"/>
      <c r="G122" s="209">
        <v>126</v>
      </c>
      <c r="H122" s="217"/>
      <c r="I122" s="224" t="s">
        <v>245</v>
      </c>
      <c r="J122" s="217"/>
      <c r="K122" s="210"/>
    </row>
    <row r="123" spans="1:11" ht="12.95" customHeight="1">
      <c r="A123" s="204" t="s">
        <v>358</v>
      </c>
      <c r="B123" s="202"/>
      <c r="C123" s="202"/>
      <c r="D123" s="202"/>
      <c r="E123" s="202"/>
      <c r="F123" s="218"/>
      <c r="G123" s="209">
        <v>9</v>
      </c>
      <c r="H123" s="217"/>
      <c r="I123" s="224" t="s">
        <v>219</v>
      </c>
      <c r="J123" s="233"/>
      <c r="K123" s="210"/>
    </row>
    <row r="124" spans="1:11" ht="12.95" customHeight="1">
      <c r="A124" s="204" t="s">
        <v>359</v>
      </c>
      <c r="B124" s="202"/>
      <c r="C124" s="202"/>
      <c r="D124" s="202"/>
      <c r="E124" s="202"/>
      <c r="F124" s="218"/>
      <c r="G124" s="209">
        <v>202</v>
      </c>
      <c r="H124" s="217"/>
      <c r="I124" s="224"/>
      <c r="J124" s="217"/>
      <c r="K124" s="210"/>
    </row>
    <row r="125" spans="1:11" ht="12.95" customHeight="1">
      <c r="A125" s="204" t="s">
        <v>360</v>
      </c>
      <c r="B125" s="202"/>
      <c r="C125" s="202"/>
      <c r="D125" s="202"/>
      <c r="E125" s="202"/>
      <c r="F125" s="218"/>
      <c r="G125" s="209">
        <v>155</v>
      </c>
      <c r="H125" s="217"/>
      <c r="I125" s="224" t="s">
        <v>361</v>
      </c>
      <c r="J125" s="217"/>
      <c r="K125" s="210"/>
    </row>
    <row r="126" spans="1:11" ht="12.95" customHeight="1">
      <c r="A126" s="204" t="s">
        <v>362</v>
      </c>
      <c r="B126" s="202"/>
      <c r="C126" s="202"/>
      <c r="D126" s="202"/>
      <c r="E126" s="202"/>
      <c r="F126" s="218"/>
      <c r="G126" s="209">
        <v>47</v>
      </c>
      <c r="H126" s="217"/>
      <c r="I126" s="224"/>
      <c r="J126" s="217"/>
      <c r="K126" s="210"/>
    </row>
    <row r="127" spans="1:11" ht="12.95" customHeight="1">
      <c r="A127" s="204" t="s">
        <v>363</v>
      </c>
      <c r="B127" s="202"/>
      <c r="C127" s="202"/>
      <c r="D127" s="202"/>
      <c r="E127" s="202"/>
      <c r="F127" s="218"/>
      <c r="G127" s="209">
        <v>233</v>
      </c>
      <c r="H127" s="225"/>
      <c r="I127" s="96" t="s">
        <v>247</v>
      </c>
      <c r="J127" s="217"/>
      <c r="K127" s="210"/>
    </row>
    <row r="128" spans="1:11" ht="12.95" customHeight="1">
      <c r="A128" s="204" t="s">
        <v>364</v>
      </c>
      <c r="B128" s="202"/>
      <c r="C128" s="202"/>
      <c r="D128" s="202"/>
      <c r="E128" s="202"/>
      <c r="F128" s="218"/>
      <c r="G128" s="209">
        <v>84</v>
      </c>
      <c r="H128" s="217"/>
      <c r="I128" s="17"/>
      <c r="J128" s="225"/>
      <c r="K128" s="210"/>
    </row>
    <row r="129" spans="1:11" ht="12.95" customHeight="1">
      <c r="A129" s="204" t="s">
        <v>365</v>
      </c>
      <c r="B129" s="202"/>
      <c r="C129" s="202"/>
      <c r="D129" s="202"/>
      <c r="E129" s="202"/>
      <c r="F129" s="218"/>
      <c r="G129" s="209">
        <v>466</v>
      </c>
      <c r="H129" s="217"/>
      <c r="I129" s="225"/>
      <c r="J129" s="217"/>
      <c r="K129" s="210"/>
    </row>
    <row r="130" spans="1:11" ht="12.95" customHeight="1">
      <c r="A130" s="204" t="s">
        <v>366</v>
      </c>
      <c r="B130" s="202"/>
      <c r="C130" s="202"/>
      <c r="D130" s="202"/>
      <c r="E130" s="202"/>
      <c r="F130" s="218"/>
      <c r="G130" s="209">
        <v>466</v>
      </c>
      <c r="H130" s="217"/>
      <c r="I130" s="226"/>
      <c r="J130" s="217"/>
      <c r="K130" s="210"/>
    </row>
    <row r="131" spans="1:11" ht="12.95" customHeight="1">
      <c r="A131" s="204" t="s">
        <v>367</v>
      </c>
      <c r="B131" s="202"/>
      <c r="C131" s="202"/>
      <c r="D131" s="202"/>
      <c r="E131" s="202"/>
      <c r="F131" s="218"/>
      <c r="G131" s="209">
        <v>30</v>
      </c>
      <c r="H131" s="217"/>
      <c r="I131" s="226"/>
      <c r="J131" s="217"/>
      <c r="K131" s="210"/>
    </row>
    <row r="132" spans="1:11" ht="12.95" customHeight="1">
      <c r="A132" s="204" t="s">
        <v>368</v>
      </c>
      <c r="B132" s="202"/>
      <c r="C132" s="202"/>
      <c r="D132" s="202"/>
      <c r="E132" s="202"/>
      <c r="F132" s="218"/>
      <c r="G132" s="209">
        <v>47</v>
      </c>
      <c r="H132" s="217"/>
      <c r="I132" s="226"/>
      <c r="J132" s="217"/>
      <c r="K132" s="210"/>
    </row>
    <row r="133" spans="1:11" ht="12.95" customHeight="1">
      <c r="A133" s="204" t="s">
        <v>369</v>
      </c>
      <c r="B133" s="202"/>
      <c r="C133" s="202"/>
      <c r="D133" s="202"/>
      <c r="E133" s="202"/>
      <c r="F133" s="218"/>
      <c r="G133" s="209">
        <v>200</v>
      </c>
      <c r="H133" s="217"/>
      <c r="I133" s="226"/>
      <c r="J133" s="217"/>
      <c r="K133" s="210"/>
    </row>
    <row r="134" spans="1:11" ht="12.95" customHeight="1">
      <c r="A134" s="204"/>
      <c r="B134" s="202"/>
      <c r="C134" s="202"/>
      <c r="D134" s="202"/>
      <c r="E134" s="202"/>
      <c r="F134" s="218"/>
      <c r="G134" s="209"/>
      <c r="H134" s="217"/>
      <c r="I134" s="226"/>
      <c r="J134" s="217"/>
      <c r="K134" s="210"/>
    </row>
    <row r="135" spans="1:11" ht="12.95" customHeight="1">
      <c r="A135" s="204"/>
      <c r="B135" s="202"/>
      <c r="C135" s="202"/>
      <c r="D135" s="202"/>
      <c r="E135" s="202"/>
      <c r="F135" s="218"/>
      <c r="G135" s="209"/>
      <c r="H135" s="217"/>
      <c r="I135" s="224"/>
      <c r="J135" s="217"/>
      <c r="K135" s="210"/>
    </row>
    <row r="136" spans="1:11" ht="12.95" customHeight="1">
      <c r="A136" s="205" t="s">
        <v>370</v>
      </c>
      <c r="B136" s="202"/>
      <c r="C136" s="202"/>
      <c r="D136" s="202"/>
      <c r="E136" s="202"/>
      <c r="F136" s="218"/>
      <c r="G136" s="209"/>
      <c r="H136" s="217"/>
      <c r="I136" s="224"/>
      <c r="J136" s="217"/>
      <c r="K136" s="210"/>
    </row>
    <row r="137" spans="1:11" ht="12.95" customHeight="1">
      <c r="A137" s="204" t="s">
        <v>371</v>
      </c>
      <c r="B137" s="202"/>
      <c r="C137" s="202"/>
      <c r="D137" s="202"/>
      <c r="E137" s="202"/>
      <c r="F137" s="218"/>
      <c r="G137" s="209">
        <v>12.25</v>
      </c>
      <c r="H137" s="217"/>
      <c r="I137" s="224"/>
      <c r="J137" s="217"/>
      <c r="K137" s="210"/>
    </row>
    <row r="138" spans="1:11" ht="12.95" customHeight="1">
      <c r="A138" s="204"/>
      <c r="B138" s="202"/>
      <c r="C138" s="202"/>
      <c r="D138" s="202"/>
      <c r="E138" s="202"/>
      <c r="F138" s="218"/>
      <c r="G138" s="209"/>
      <c r="H138" s="217"/>
      <c r="I138" s="224"/>
      <c r="J138" s="217"/>
      <c r="K138" s="210"/>
    </row>
    <row r="139" spans="1:11" ht="12.95" customHeight="1">
      <c r="A139" s="204"/>
      <c r="B139" s="202"/>
      <c r="C139" s="202"/>
      <c r="D139" s="202"/>
      <c r="E139" s="202"/>
      <c r="F139" s="218"/>
      <c r="G139" s="209"/>
      <c r="H139" s="217"/>
      <c r="I139" s="224"/>
      <c r="J139" s="217"/>
      <c r="K139" s="210"/>
    </row>
    <row r="140" spans="1:11" ht="12.95" customHeight="1">
      <c r="A140" s="201" t="s">
        <v>372</v>
      </c>
      <c r="B140" s="202"/>
      <c r="C140" s="202"/>
      <c r="D140" s="202"/>
      <c r="E140" s="202"/>
      <c r="F140" s="218"/>
      <c r="G140" s="209"/>
      <c r="H140" s="217"/>
      <c r="I140" s="224"/>
      <c r="J140" s="217"/>
      <c r="K140" s="210"/>
    </row>
    <row r="141" spans="1:11" ht="12.95" customHeight="1">
      <c r="A141" s="206" t="s">
        <v>373</v>
      </c>
      <c r="B141" s="202"/>
      <c r="C141" s="202"/>
      <c r="D141" s="202"/>
      <c r="E141" s="202"/>
      <c r="F141" s="218"/>
      <c r="G141" s="209"/>
      <c r="H141" s="217"/>
      <c r="I141" s="224"/>
      <c r="J141" s="217"/>
      <c r="K141" s="210"/>
    </row>
    <row r="142" spans="1:11" ht="12.75" customHeight="1">
      <c r="A142" s="207" t="s">
        <v>374</v>
      </c>
      <c r="B142" s="202"/>
      <c r="C142" s="202"/>
      <c r="D142" s="202"/>
      <c r="E142" s="202"/>
      <c r="F142" s="218"/>
      <c r="G142" s="209">
        <v>47</v>
      </c>
      <c r="H142" s="217"/>
      <c r="I142" s="224"/>
      <c r="J142" s="217"/>
      <c r="K142" s="210"/>
    </row>
    <row r="143" spans="1:11" ht="12.95" customHeight="1">
      <c r="A143" s="207" t="s">
        <v>375</v>
      </c>
      <c r="B143" s="202"/>
      <c r="C143" s="202"/>
      <c r="D143" s="202"/>
      <c r="E143" s="202"/>
      <c r="F143" s="218"/>
      <c r="G143" s="209">
        <v>6</v>
      </c>
      <c r="H143" s="217"/>
      <c r="I143" s="224"/>
      <c r="J143" s="217"/>
      <c r="K143" s="210"/>
    </row>
    <row r="144" spans="1:11" ht="12.95" customHeight="1">
      <c r="A144" s="207" t="s">
        <v>376</v>
      </c>
      <c r="B144" s="202"/>
      <c r="C144" s="202"/>
      <c r="D144" s="202"/>
      <c r="E144" s="202"/>
      <c r="F144" s="218"/>
      <c r="G144" s="209" t="s">
        <v>377</v>
      </c>
      <c r="H144" s="217"/>
      <c r="I144" s="224"/>
      <c r="J144" s="217"/>
      <c r="K144" s="210"/>
    </row>
    <row r="145" spans="1:15" ht="12.95" customHeight="1">
      <c r="A145" s="206" t="s">
        <v>378</v>
      </c>
      <c r="B145" s="202"/>
      <c r="C145" s="202"/>
      <c r="D145" s="202"/>
      <c r="E145" s="202"/>
      <c r="F145" s="218"/>
      <c r="G145" s="236"/>
      <c r="H145" s="217"/>
      <c r="I145" s="224"/>
      <c r="J145" s="217"/>
      <c r="K145" s="210"/>
    </row>
    <row r="146" spans="1:15" ht="12.95" customHeight="1">
      <c r="A146" s="207" t="s">
        <v>374</v>
      </c>
      <c r="B146" s="202"/>
      <c r="C146" s="202"/>
      <c r="D146" s="202"/>
      <c r="E146" s="202"/>
      <c r="F146" s="218"/>
      <c r="G146" s="209">
        <v>56</v>
      </c>
      <c r="H146" s="217"/>
      <c r="I146" s="224"/>
      <c r="J146" s="217"/>
      <c r="K146" s="210"/>
    </row>
    <row r="147" spans="1:15" ht="12.95" customHeight="1">
      <c r="A147" s="207" t="s">
        <v>375</v>
      </c>
      <c r="B147" s="202"/>
      <c r="C147" s="202"/>
      <c r="D147" s="202"/>
      <c r="E147" s="202"/>
      <c r="F147" s="218"/>
      <c r="G147" s="209">
        <v>2.5</v>
      </c>
      <c r="H147" s="217"/>
      <c r="I147" s="224"/>
      <c r="J147" s="217"/>
      <c r="K147" s="210"/>
    </row>
    <row r="148" spans="1:15" ht="12.95" customHeight="1">
      <c r="A148" s="207" t="s">
        <v>376</v>
      </c>
      <c r="B148" s="202"/>
      <c r="C148" s="202"/>
      <c r="D148" s="202"/>
      <c r="E148" s="202"/>
      <c r="F148" s="218"/>
      <c r="G148" s="209">
        <v>9.1999999999999998E-2</v>
      </c>
      <c r="H148" s="217"/>
      <c r="I148" s="224"/>
      <c r="J148" s="217"/>
      <c r="K148" s="210"/>
    </row>
    <row r="149" spans="1:15" ht="12.95" customHeight="1">
      <c r="A149" s="206" t="s">
        <v>379</v>
      </c>
      <c r="B149" s="202"/>
      <c r="C149" s="202"/>
      <c r="D149" s="202"/>
      <c r="E149" s="202"/>
      <c r="F149" s="218"/>
      <c r="G149" s="209"/>
      <c r="H149" s="217"/>
      <c r="I149" s="224"/>
      <c r="J149" s="217"/>
      <c r="K149" s="210"/>
    </row>
    <row r="150" spans="1:15" ht="12.95" customHeight="1">
      <c r="A150" s="207" t="s">
        <v>374</v>
      </c>
      <c r="B150" s="202"/>
      <c r="C150" s="202"/>
      <c r="D150" s="202"/>
      <c r="E150" s="202"/>
      <c r="F150" s="218"/>
      <c r="G150" s="209">
        <v>36</v>
      </c>
      <c r="H150" s="217"/>
      <c r="I150" s="224"/>
      <c r="J150" s="217"/>
      <c r="K150" s="210"/>
    </row>
    <row r="151" spans="1:15" ht="12.95" customHeight="1">
      <c r="A151" s="207" t="s">
        <v>375</v>
      </c>
      <c r="B151" s="202"/>
      <c r="C151" s="202"/>
      <c r="D151" s="202"/>
      <c r="E151" s="202"/>
      <c r="F151" s="218"/>
      <c r="G151" s="209">
        <v>8</v>
      </c>
      <c r="H151" s="217"/>
      <c r="I151" s="224"/>
      <c r="J151" s="217"/>
      <c r="K151" s="210"/>
    </row>
    <row r="152" spans="1:15" ht="12.95" customHeight="1">
      <c r="A152" s="207" t="s">
        <v>376</v>
      </c>
      <c r="B152" s="202"/>
      <c r="C152" s="202"/>
      <c r="D152" s="202"/>
      <c r="E152" s="202"/>
      <c r="F152" s="218"/>
      <c r="G152" s="209">
        <v>0.17630000000000001</v>
      </c>
      <c r="H152" s="217"/>
      <c r="I152" s="224"/>
      <c r="J152" s="217"/>
      <c r="K152" s="210"/>
    </row>
    <row r="153" spans="1:15" ht="12.95" customHeight="1">
      <c r="A153" s="207"/>
      <c r="B153" s="202"/>
      <c r="C153" s="202"/>
      <c r="D153" s="202"/>
      <c r="E153" s="202"/>
      <c r="F153" s="218"/>
      <c r="G153" s="209"/>
      <c r="H153" s="217"/>
      <c r="I153" s="224"/>
      <c r="J153" s="217"/>
      <c r="K153" s="210"/>
    </row>
    <row r="154" spans="1:15" ht="12.95" customHeight="1">
      <c r="A154" s="207"/>
      <c r="B154" s="202"/>
      <c r="C154" s="202"/>
      <c r="D154" s="202"/>
      <c r="E154" s="202"/>
      <c r="F154" s="218"/>
      <c r="G154" s="209"/>
      <c r="H154" s="217"/>
      <c r="I154" s="226"/>
      <c r="J154" s="217"/>
      <c r="K154" s="210"/>
    </row>
    <row r="155" spans="1:15" ht="12.95" customHeight="1">
      <c r="A155" s="201" t="s">
        <v>380</v>
      </c>
      <c r="B155" s="202"/>
      <c r="C155" s="202"/>
      <c r="D155" s="202"/>
      <c r="E155" s="202"/>
      <c r="F155" s="225"/>
      <c r="G155" s="209"/>
      <c r="H155" s="217"/>
      <c r="I155" s="226"/>
      <c r="J155" s="217"/>
      <c r="K155" s="210"/>
    </row>
    <row r="156" spans="1:15" ht="12.95" customHeight="1">
      <c r="A156" s="204" t="s">
        <v>381</v>
      </c>
      <c r="B156" s="202"/>
      <c r="C156" s="202"/>
      <c r="D156" s="202"/>
      <c r="E156" s="202"/>
      <c r="F156" s="218"/>
      <c r="G156" s="209">
        <v>92.02</v>
      </c>
      <c r="H156" s="217"/>
      <c r="I156" s="224" t="s">
        <v>251</v>
      </c>
      <c r="J156" s="217"/>
      <c r="K156" s="210"/>
      <c r="M156" s="56"/>
      <c r="O156" s="56"/>
    </row>
    <row r="157" spans="1:15" ht="12.95" customHeight="1">
      <c r="A157" s="204" t="s">
        <v>142</v>
      </c>
      <c r="B157" s="202"/>
      <c r="C157" s="202"/>
      <c r="D157" s="202"/>
      <c r="E157" s="202"/>
      <c r="F157" s="218"/>
      <c r="G157" s="209">
        <v>116.25</v>
      </c>
      <c r="H157" s="217"/>
      <c r="I157" s="224" t="s">
        <v>222</v>
      </c>
      <c r="J157" s="217"/>
      <c r="K157" s="210"/>
      <c r="M157" s="56"/>
      <c r="O157" s="56"/>
    </row>
    <row r="158" spans="1:15" ht="12.95" customHeight="1">
      <c r="A158" s="204" t="s">
        <v>143</v>
      </c>
      <c r="B158" s="202"/>
      <c r="C158" s="202"/>
      <c r="D158" s="202"/>
      <c r="E158" s="202"/>
      <c r="F158" s="218"/>
      <c r="G158" s="209">
        <v>112.17</v>
      </c>
      <c r="H158" s="217"/>
      <c r="I158" s="224" t="s">
        <v>224</v>
      </c>
      <c r="J158" s="217"/>
      <c r="K158" s="210"/>
      <c r="M158" s="56"/>
      <c r="O158" s="56"/>
    </row>
    <row r="159" spans="1:15" ht="12.95" customHeight="1">
      <c r="A159" s="204" t="s">
        <v>144</v>
      </c>
      <c r="B159" s="202"/>
      <c r="C159" s="202"/>
      <c r="D159" s="202"/>
      <c r="E159" s="202"/>
      <c r="F159" s="218"/>
      <c r="G159" s="209">
        <v>119.11</v>
      </c>
      <c r="H159" s="217"/>
      <c r="I159" s="224" t="s">
        <v>252</v>
      </c>
      <c r="J159" s="217"/>
      <c r="K159" s="210"/>
      <c r="M159" s="56"/>
      <c r="O159" s="56"/>
    </row>
    <row r="160" spans="1:15" ht="12.95" customHeight="1">
      <c r="A160" s="204" t="s">
        <v>145</v>
      </c>
      <c r="B160" s="202"/>
      <c r="C160" s="202"/>
      <c r="D160" s="202"/>
      <c r="E160" s="202"/>
      <c r="F160" s="218"/>
      <c r="G160" s="209">
        <v>147.69999999999999</v>
      </c>
      <c r="H160" s="229"/>
      <c r="I160" s="224" t="s">
        <v>228</v>
      </c>
      <c r="J160" s="217"/>
      <c r="K160" s="210"/>
      <c r="M160" s="56"/>
      <c r="O160" s="56"/>
    </row>
    <row r="161" spans="1:15" ht="12.95" customHeight="1">
      <c r="A161" s="204" t="s">
        <v>146</v>
      </c>
      <c r="B161" s="202"/>
      <c r="C161" s="202"/>
      <c r="D161" s="202"/>
      <c r="E161" s="202"/>
      <c r="F161" s="218"/>
      <c r="G161" s="209">
        <v>169.98</v>
      </c>
      <c r="H161" s="229"/>
      <c r="I161" s="224"/>
      <c r="J161" s="217"/>
      <c r="K161" s="210"/>
      <c r="M161" s="56"/>
      <c r="O161" s="56"/>
    </row>
    <row r="162" spans="1:15" ht="12.95" customHeight="1">
      <c r="A162" s="204"/>
      <c r="B162" s="202"/>
      <c r="C162" s="202"/>
      <c r="D162" s="202"/>
      <c r="E162" s="202"/>
      <c r="F162" s="218"/>
      <c r="G162" s="209"/>
      <c r="H162" s="217"/>
      <c r="I162" s="224"/>
      <c r="J162" s="217"/>
      <c r="K162" s="210"/>
      <c r="M162" s="56"/>
      <c r="O162" s="56"/>
    </row>
    <row r="163" spans="1:15" ht="12.95" customHeight="1">
      <c r="A163" s="201" t="s">
        <v>382</v>
      </c>
      <c r="B163" s="202"/>
      <c r="C163" s="202"/>
      <c r="D163" s="202"/>
      <c r="E163" s="202"/>
      <c r="F163" s="218"/>
      <c r="G163" s="209"/>
      <c r="H163" s="217"/>
      <c r="I163" s="95" t="s">
        <v>253</v>
      </c>
      <c r="J163" s="217"/>
      <c r="K163" s="210"/>
    </row>
    <row r="164" spans="1:15" ht="12.95" customHeight="1">
      <c r="A164" s="204" t="s">
        <v>381</v>
      </c>
      <c r="B164" s="202"/>
      <c r="C164" s="202"/>
      <c r="D164" s="202"/>
      <c r="E164" s="202"/>
      <c r="F164" s="218"/>
      <c r="G164" s="209">
        <v>113.15</v>
      </c>
      <c r="H164" s="217"/>
      <c r="I164" s="226"/>
      <c r="J164" s="217"/>
      <c r="K164" s="210"/>
      <c r="M164" s="56"/>
    </row>
    <row r="165" spans="1:15" ht="12.95" customHeight="1">
      <c r="A165" s="204" t="s">
        <v>142</v>
      </c>
      <c r="B165" s="202"/>
      <c r="C165" s="202"/>
      <c r="D165" s="202"/>
      <c r="E165" s="202"/>
      <c r="F165" s="218"/>
      <c r="G165" s="209">
        <v>142.56</v>
      </c>
      <c r="H165" s="217"/>
      <c r="I165" s="226"/>
      <c r="J165" s="217"/>
      <c r="K165" s="210"/>
      <c r="M165" s="56"/>
    </row>
    <row r="166" spans="1:15" ht="12.95" customHeight="1">
      <c r="A166" s="204"/>
      <c r="B166" s="202"/>
      <c r="C166" s="202"/>
      <c r="D166" s="202"/>
      <c r="E166" s="202"/>
      <c r="F166" s="218"/>
      <c r="G166" s="209"/>
      <c r="H166" s="217"/>
      <c r="I166" s="226"/>
      <c r="J166" s="217"/>
      <c r="K166" s="210"/>
      <c r="M166" s="56"/>
    </row>
    <row r="167" spans="1:15" ht="12.95" customHeight="1">
      <c r="A167" s="204"/>
      <c r="B167" s="202"/>
      <c r="C167" s="202"/>
      <c r="D167" s="202"/>
      <c r="E167" s="202"/>
      <c r="F167" s="225"/>
      <c r="G167" s="209"/>
      <c r="H167" s="217"/>
      <c r="I167" s="226"/>
      <c r="J167" s="217"/>
      <c r="K167" s="210"/>
    </row>
    <row r="168" spans="1:15" ht="30.6" customHeight="1">
      <c r="A168" s="270" t="s">
        <v>383</v>
      </c>
      <c r="B168" s="271"/>
      <c r="C168" s="271"/>
      <c r="D168" s="271"/>
      <c r="E168" s="272"/>
      <c r="F168" s="218"/>
      <c r="G168" s="209" t="s">
        <v>292</v>
      </c>
      <c r="H168" s="225"/>
      <c r="I168" s="237"/>
      <c r="J168" s="225"/>
      <c r="K168" s="227"/>
    </row>
    <row r="169" spans="1:15" ht="12.95" customHeight="1">
      <c r="A169" s="201"/>
      <c r="B169" s="202"/>
      <c r="C169" s="202"/>
      <c r="D169" s="202"/>
      <c r="E169" s="202"/>
      <c r="F169" s="218"/>
      <c r="G169" s="209"/>
      <c r="H169" s="225"/>
      <c r="I169" s="237"/>
      <c r="J169" s="225"/>
      <c r="K169" s="227"/>
    </row>
    <row r="170" spans="1:15" ht="12.95" customHeight="1">
      <c r="A170" s="204" t="s">
        <v>381</v>
      </c>
      <c r="B170" s="202"/>
      <c r="C170" s="202"/>
      <c r="D170" s="202"/>
      <c r="E170" s="202"/>
      <c r="F170" s="218"/>
      <c r="G170" s="209">
        <v>62.18</v>
      </c>
      <c r="H170" s="225"/>
      <c r="I170" s="231" t="s">
        <v>384</v>
      </c>
      <c r="J170" s="225"/>
      <c r="K170" s="227"/>
    </row>
    <row r="171" spans="1:15" ht="12.95" customHeight="1">
      <c r="A171" s="204" t="s">
        <v>142</v>
      </c>
      <c r="B171" s="202"/>
      <c r="C171" s="202"/>
      <c r="D171" s="202"/>
      <c r="E171" s="202"/>
      <c r="F171" s="218"/>
      <c r="G171" s="209">
        <v>82.01</v>
      </c>
      <c r="H171" s="225"/>
      <c r="I171" s="200" t="s">
        <v>257</v>
      </c>
      <c r="J171" s="225"/>
      <c r="K171" s="227"/>
    </row>
    <row r="172" spans="1:15" ht="12.95" customHeight="1">
      <c r="A172" s="204" t="s">
        <v>143</v>
      </c>
      <c r="B172" s="202"/>
      <c r="C172" s="202"/>
      <c r="D172" s="202"/>
      <c r="E172" s="202"/>
      <c r="F172" s="218"/>
      <c r="G172" s="209">
        <v>73.77</v>
      </c>
      <c r="H172" s="225"/>
      <c r="I172" s="231"/>
      <c r="J172" s="225"/>
      <c r="K172" s="227"/>
    </row>
    <row r="173" spans="1:15" ht="12.95" customHeight="1">
      <c r="A173" s="204" t="s">
        <v>144</v>
      </c>
      <c r="B173" s="202"/>
      <c r="C173" s="202"/>
      <c r="D173" s="202"/>
      <c r="E173" s="202"/>
      <c r="F173" s="218"/>
      <c r="G173" s="209">
        <v>79.11</v>
      </c>
      <c r="H173" s="225"/>
      <c r="J173" s="225"/>
      <c r="K173" s="227"/>
    </row>
    <row r="174" spans="1:15" ht="12.95" customHeight="1">
      <c r="A174" s="204" t="s">
        <v>145</v>
      </c>
      <c r="B174" s="202"/>
      <c r="C174" s="202"/>
      <c r="D174" s="202"/>
      <c r="E174" s="202"/>
      <c r="F174" s="218"/>
      <c r="G174" s="209">
        <v>101.11</v>
      </c>
      <c r="H174" s="225"/>
      <c r="J174" s="225"/>
      <c r="K174" s="227"/>
    </row>
    <row r="175" spans="1:15" ht="12.95" customHeight="1">
      <c r="A175" s="204" t="s">
        <v>146</v>
      </c>
      <c r="B175" s="202"/>
      <c r="C175" s="202"/>
      <c r="D175" s="202"/>
      <c r="E175" s="202"/>
      <c r="F175" s="218"/>
      <c r="G175" s="209">
        <v>118.24</v>
      </c>
      <c r="H175" s="225"/>
      <c r="J175" s="225"/>
      <c r="K175" s="227"/>
    </row>
    <row r="176" spans="1:15" ht="12.95" customHeight="1">
      <c r="A176" s="204"/>
      <c r="B176" s="202"/>
      <c r="C176" s="202"/>
      <c r="D176" s="202"/>
      <c r="E176" s="202"/>
      <c r="F176" s="218"/>
      <c r="G176" s="209"/>
      <c r="H176" s="225"/>
      <c r="J176" s="225"/>
      <c r="K176" s="227"/>
    </row>
    <row r="177" spans="1:11" ht="12.95" customHeight="1">
      <c r="A177" s="201" t="s">
        <v>382</v>
      </c>
      <c r="B177" s="202"/>
      <c r="C177" s="202"/>
      <c r="D177" s="202"/>
      <c r="E177" s="202"/>
      <c r="F177" s="218"/>
      <c r="G177" s="209"/>
      <c r="H177" s="225"/>
      <c r="J177" s="225"/>
      <c r="K177" s="227"/>
    </row>
    <row r="178" spans="1:11" ht="12.95" customHeight="1">
      <c r="A178" s="204" t="s">
        <v>381</v>
      </c>
      <c r="B178" s="202"/>
      <c r="C178" s="202"/>
      <c r="D178" s="202"/>
      <c r="E178" s="202"/>
      <c r="F178" s="218"/>
      <c r="G178" s="209">
        <v>79.099999999999994</v>
      </c>
      <c r="H178" s="225"/>
      <c r="J178" s="225"/>
      <c r="K178" s="227"/>
    </row>
    <row r="179" spans="1:11" ht="12.95" customHeight="1">
      <c r="A179" s="204" t="s">
        <v>142</v>
      </c>
      <c r="B179" s="202"/>
      <c r="C179" s="202"/>
      <c r="D179" s="202"/>
      <c r="E179" s="202"/>
      <c r="F179" s="218"/>
      <c r="G179" s="209">
        <v>104.11</v>
      </c>
      <c r="H179" s="225"/>
      <c r="J179" s="225"/>
      <c r="K179" s="227"/>
    </row>
    <row r="180" spans="1:11" ht="12.95" customHeight="1">
      <c r="A180" s="204"/>
      <c r="B180" s="202"/>
      <c r="C180" s="202"/>
      <c r="D180" s="202"/>
      <c r="E180" s="202"/>
      <c r="F180" s="218"/>
      <c r="G180" s="209"/>
      <c r="H180" s="225"/>
      <c r="J180" s="225"/>
      <c r="K180" s="227"/>
    </row>
    <row r="181" spans="1:11" ht="12.95" customHeight="1">
      <c r="A181" s="204"/>
      <c r="B181" s="202"/>
      <c r="C181" s="202"/>
      <c r="D181" s="202"/>
      <c r="E181" s="202"/>
      <c r="F181" s="233"/>
      <c r="G181" s="209"/>
      <c r="H181" s="217"/>
      <c r="I181" s="225"/>
      <c r="J181" s="217"/>
      <c r="K181" s="210"/>
    </row>
    <row r="182" spans="1:11" ht="12.95" customHeight="1">
      <c r="A182" s="205" t="s">
        <v>92</v>
      </c>
      <c r="B182" s="202"/>
      <c r="C182" s="202"/>
      <c r="D182" s="202"/>
      <c r="E182" s="202"/>
      <c r="F182" s="233"/>
      <c r="G182" s="228"/>
      <c r="H182" s="217"/>
      <c r="I182" s="225"/>
      <c r="J182" s="217"/>
      <c r="K182" s="210"/>
    </row>
    <row r="183" spans="1:11" ht="12.95" customHeight="1">
      <c r="A183" s="204" t="s">
        <v>385</v>
      </c>
      <c r="B183" s="202"/>
      <c r="C183" s="202"/>
      <c r="D183" s="202"/>
      <c r="E183" s="202"/>
      <c r="F183" s="233"/>
      <c r="G183" s="225"/>
      <c r="H183" s="217"/>
      <c r="I183" s="225"/>
      <c r="J183" s="217"/>
      <c r="K183" s="210"/>
    </row>
    <row r="184" spans="1:11">
      <c r="A184" s="199"/>
      <c r="B184" s="217"/>
      <c r="C184" s="217"/>
      <c r="D184" s="217"/>
      <c r="E184" s="217"/>
      <c r="F184" s="233"/>
      <c r="G184" s="225"/>
      <c r="H184" s="217"/>
      <c r="I184" s="225"/>
      <c r="J184" s="217"/>
      <c r="K184" s="210"/>
    </row>
    <row r="185" spans="1:11" ht="13.5" thickBot="1">
      <c r="A185" s="215"/>
      <c r="B185" s="238"/>
      <c r="C185" s="238"/>
      <c r="D185" s="238"/>
      <c r="E185" s="238"/>
      <c r="F185" s="239"/>
      <c r="G185" s="240"/>
      <c r="H185" s="238"/>
      <c r="I185" s="240"/>
      <c r="J185" s="238"/>
      <c r="K185" s="241"/>
    </row>
    <row r="188" spans="1:11">
      <c r="A188" t="s">
        <v>386</v>
      </c>
    </row>
    <row r="189" spans="1:11">
      <c r="A189" t="s">
        <v>387</v>
      </c>
    </row>
  </sheetData>
  <mergeCells count="15">
    <mergeCell ref="K7:K8"/>
    <mergeCell ref="A168:E168"/>
    <mergeCell ref="A91:E91"/>
    <mergeCell ref="A20:E20"/>
    <mergeCell ref="A31:E31"/>
    <mergeCell ref="A77:E77"/>
    <mergeCell ref="A48:E48"/>
    <mergeCell ref="A21:E21"/>
    <mergeCell ref="A60:E60"/>
    <mergeCell ref="A61:E61"/>
    <mergeCell ref="A42:E42"/>
    <mergeCell ref="A76:E76"/>
    <mergeCell ref="A49:E49"/>
    <mergeCell ref="G7:G8"/>
    <mergeCell ref="I7:I8"/>
  </mergeCells>
  <hyperlinks>
    <hyperlink ref="I163" r:id="rId1" xr:uid="{00000000-0004-0000-0300-000000000000}"/>
    <hyperlink ref="I127" r:id="rId2" xr:uid="{00000000-0004-0000-0300-000001000000}"/>
    <hyperlink ref="I171" r:id="rId3" xr:uid="{00000000-0004-0000-0300-000002000000}"/>
    <hyperlink ref="I17" r:id="rId4" xr:uid="{00000000-0004-0000-0300-000003000000}"/>
  </hyperlinks>
  <pageMargins left="0.25" right="0.25" top="0.75" bottom="0.75" header="0.3" footer="0.3"/>
  <pageSetup paperSize="8" scale="78" fitToHeight="0" orientation="portrait" r:id="rId5"/>
  <headerFooter>
    <oddFooter>&amp;C&amp;Pof&amp;N</oddFooter>
  </headerFooter>
  <rowBreaks count="1" manualBreakCount="1">
    <brk id="1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O122"/>
  <sheetViews>
    <sheetView topLeftCell="A55" zoomScale="60" zoomScaleNormal="60" workbookViewId="0">
      <selection activeCell="A102" sqref="A102:B108"/>
    </sheetView>
  </sheetViews>
  <sheetFormatPr defaultRowHeight="12.75"/>
  <cols>
    <col min="1" max="1" width="23.42578125" customWidth="1"/>
    <col min="5" max="5" width="18" customWidth="1"/>
    <col min="6" max="6" width="1.5703125" customWidth="1"/>
    <col min="7" max="7" width="10.5703125" customWidth="1"/>
    <col min="8" max="8" width="1.5703125" customWidth="1"/>
    <col min="9" max="9" width="45.42578125" customWidth="1"/>
    <col min="10" max="10" width="1.5703125" customWidth="1"/>
    <col min="11" max="11" width="45.5703125" bestFit="1" customWidth="1"/>
  </cols>
  <sheetData>
    <row r="1" spans="1:11">
      <c r="I1" s="28"/>
    </row>
    <row r="2" spans="1:11" ht="18">
      <c r="A2" s="3" t="s">
        <v>204</v>
      </c>
      <c r="G2" s="4"/>
      <c r="I2" s="28"/>
    </row>
    <row r="3" spans="1:11" ht="18">
      <c r="A3" s="3"/>
      <c r="G3" s="4"/>
      <c r="I3" s="28"/>
    </row>
    <row r="4" spans="1:11" ht="15.75">
      <c r="A4" s="5" t="s">
        <v>388</v>
      </c>
      <c r="I4" s="28"/>
    </row>
    <row r="5" spans="1:11">
      <c r="I5" s="28"/>
    </row>
    <row r="6" spans="1:11" ht="13.5" thickBot="1">
      <c r="G6" s="87"/>
      <c r="I6" s="28"/>
    </row>
    <row r="7" spans="1:11" ht="12" customHeight="1">
      <c r="A7" s="26"/>
      <c r="B7" s="7"/>
      <c r="C7" s="7"/>
      <c r="D7" s="7"/>
      <c r="E7" s="7"/>
      <c r="F7" s="13"/>
      <c r="G7" s="279" t="s">
        <v>389</v>
      </c>
      <c r="H7" s="88"/>
      <c r="I7" s="264" t="s">
        <v>206</v>
      </c>
      <c r="J7" s="89"/>
      <c r="K7" s="266" t="s">
        <v>7</v>
      </c>
    </row>
    <row r="8" spans="1:11" ht="13.5" thickBot="1">
      <c r="A8" s="8"/>
      <c r="B8" s="9"/>
      <c r="C8" s="9"/>
      <c r="D8" s="9"/>
      <c r="E8" s="10"/>
      <c r="F8" s="25"/>
      <c r="G8" s="280"/>
      <c r="H8" s="90"/>
      <c r="I8" s="265"/>
      <c r="J8" s="90"/>
      <c r="K8" s="267"/>
    </row>
    <row r="9" spans="1:11">
      <c r="A9" s="6"/>
      <c r="F9" s="40"/>
      <c r="G9" s="41" t="s">
        <v>16</v>
      </c>
      <c r="I9" s="42"/>
      <c r="K9" s="52"/>
    </row>
    <row r="10" spans="1:11">
      <c r="A10" s="14" t="s">
        <v>17</v>
      </c>
      <c r="F10" s="19"/>
      <c r="G10" s="16"/>
      <c r="I10" s="91"/>
      <c r="K10" s="51"/>
    </row>
    <row r="11" spans="1:11">
      <c r="A11" s="6" t="s">
        <v>18</v>
      </c>
      <c r="F11" s="19"/>
      <c r="G11" s="16">
        <f>'2022-23 Proposal'!I15</f>
        <v>106.5</v>
      </c>
      <c r="H11" s="92"/>
      <c r="I11" s="93" t="s">
        <v>274</v>
      </c>
      <c r="K11" s="51" t="s">
        <v>208</v>
      </c>
    </row>
    <row r="12" spans="1:11">
      <c r="A12" s="6" t="s">
        <v>20</v>
      </c>
      <c r="F12" s="19"/>
      <c r="G12" s="16">
        <f>'2022-23 Proposal'!I16</f>
        <v>4.7</v>
      </c>
      <c r="H12" s="92"/>
      <c r="I12" s="93" t="s">
        <v>222</v>
      </c>
      <c r="K12" s="51" t="s">
        <v>210</v>
      </c>
    </row>
    <row r="13" spans="1:11">
      <c r="A13" s="6" t="s">
        <v>23</v>
      </c>
      <c r="F13" s="19"/>
      <c r="G13" s="16">
        <f>'2022-23 Proposal'!I17</f>
        <v>37.799999999999997</v>
      </c>
      <c r="H13" s="92"/>
      <c r="I13" s="93" t="s">
        <v>224</v>
      </c>
      <c r="K13" s="51" t="s">
        <v>212</v>
      </c>
    </row>
    <row r="14" spans="1:11">
      <c r="A14" s="6" t="s">
        <v>26</v>
      </c>
      <c r="F14" s="19"/>
      <c r="G14" s="16">
        <f>'2022-23 Proposal'!I18</f>
        <v>37.799999999999997</v>
      </c>
      <c r="H14" s="92"/>
      <c r="I14" s="93" t="s">
        <v>226</v>
      </c>
      <c r="K14" s="51" t="s">
        <v>214</v>
      </c>
    </row>
    <row r="15" spans="1:11">
      <c r="A15" s="6" t="s">
        <v>29</v>
      </c>
      <c r="F15" s="19"/>
      <c r="G15" s="16">
        <f>'2022-23 Proposal'!I19</f>
        <v>809.77</v>
      </c>
      <c r="I15" s="93" t="s">
        <v>228</v>
      </c>
      <c r="K15" s="51" t="s">
        <v>216</v>
      </c>
    </row>
    <row r="16" spans="1:11">
      <c r="A16" s="6" t="s">
        <v>33</v>
      </c>
      <c r="E16" s="94"/>
      <c r="G16" s="16" t="str">
        <f>'2022-23 Proposal'!I20</f>
        <v>by quote</v>
      </c>
      <c r="H16" s="1"/>
      <c r="I16" s="93"/>
      <c r="K16" s="51" t="s">
        <v>218</v>
      </c>
    </row>
    <row r="17" spans="1:11">
      <c r="A17" s="6" t="s">
        <v>40</v>
      </c>
      <c r="F17" s="19"/>
      <c r="G17" s="16" t="str">
        <f>'2022-23 Proposal'!I21</f>
        <v>by quote</v>
      </c>
      <c r="H17" s="92"/>
      <c r="I17" s="196" t="s">
        <v>279</v>
      </c>
      <c r="K17" s="51"/>
    </row>
    <row r="18" spans="1:11">
      <c r="A18" s="6" t="s">
        <v>43</v>
      </c>
      <c r="F18" s="19"/>
      <c r="G18" s="16">
        <f>'2022-23 Proposal'!I22</f>
        <v>109.37</v>
      </c>
      <c r="H18" s="92"/>
      <c r="I18" s="195"/>
      <c r="J18" s="17"/>
      <c r="K18" s="51"/>
    </row>
    <row r="19" spans="1:11">
      <c r="A19" s="6" t="s">
        <v>47</v>
      </c>
      <c r="F19" s="19"/>
      <c r="G19" s="16"/>
      <c r="I19" s="224" t="s">
        <v>390</v>
      </c>
      <c r="K19" s="51"/>
    </row>
    <row r="20" spans="1:11">
      <c r="A20" s="6" t="s">
        <v>48</v>
      </c>
      <c r="F20" s="19"/>
      <c r="G20" s="16" t="str">
        <f>'2022-23 Proposal'!I24</f>
        <v>by quote</v>
      </c>
      <c r="H20" s="56"/>
      <c r="I20" s="224"/>
      <c r="K20" s="51"/>
    </row>
    <row r="21" spans="1:11">
      <c r="A21" s="6" t="s">
        <v>52</v>
      </c>
      <c r="F21" s="19"/>
      <c r="G21" s="16"/>
      <c r="I21" s="43"/>
      <c r="K21" s="51"/>
    </row>
    <row r="22" spans="1:11">
      <c r="A22" s="6" t="s">
        <v>48</v>
      </c>
      <c r="F22" s="19"/>
      <c r="G22" s="16" t="str">
        <f>'2022-23 Proposal'!I26</f>
        <v>by quote</v>
      </c>
      <c r="I22" s="43"/>
      <c r="K22" s="51"/>
    </row>
    <row r="23" spans="1:11">
      <c r="A23" s="6" t="s">
        <v>54</v>
      </c>
      <c r="F23" s="19"/>
      <c r="G23" s="16">
        <f>'2022-23 Proposal'!I27</f>
        <v>91.8</v>
      </c>
      <c r="I23" s="43"/>
      <c r="K23" s="51"/>
    </row>
    <row r="24" spans="1:11">
      <c r="A24" s="6"/>
      <c r="F24" s="19"/>
      <c r="G24" s="16"/>
      <c r="I24" s="43"/>
      <c r="K24" s="51"/>
    </row>
    <row r="25" spans="1:11">
      <c r="A25" s="14" t="s">
        <v>57</v>
      </c>
      <c r="F25" s="19"/>
      <c r="G25" s="16"/>
      <c r="H25" s="92"/>
      <c r="I25" s="43"/>
      <c r="K25" s="51"/>
    </row>
    <row r="26" spans="1:11">
      <c r="A26" s="6" t="s">
        <v>62</v>
      </c>
      <c r="F26" s="19"/>
      <c r="G26" s="16">
        <f>'2022-23 Proposal'!I34</f>
        <v>109.37</v>
      </c>
      <c r="H26" s="92"/>
      <c r="I26" s="93" t="s">
        <v>221</v>
      </c>
      <c r="K26" s="51" t="s">
        <v>223</v>
      </c>
    </row>
    <row r="27" spans="1:11">
      <c r="A27" s="213"/>
      <c r="F27" s="19"/>
      <c r="G27" s="16"/>
      <c r="H27" s="92"/>
      <c r="I27" s="93" t="s">
        <v>222</v>
      </c>
      <c r="K27" s="51" t="s">
        <v>225</v>
      </c>
    </row>
    <row r="28" spans="1:11">
      <c r="A28" s="213"/>
      <c r="F28" s="19"/>
      <c r="G28" s="16"/>
      <c r="H28" s="92"/>
      <c r="I28" s="93" t="s">
        <v>224</v>
      </c>
      <c r="K28" s="51" t="s">
        <v>227</v>
      </c>
    </row>
    <row r="29" spans="1:11">
      <c r="A29" s="6"/>
      <c r="F29" s="19"/>
      <c r="G29" s="16"/>
      <c r="H29" s="92"/>
      <c r="I29" s="93" t="s">
        <v>226</v>
      </c>
      <c r="K29" s="51"/>
    </row>
    <row r="30" spans="1:11">
      <c r="A30" s="6"/>
      <c r="F30" s="19"/>
      <c r="G30" s="16"/>
      <c r="H30" s="92"/>
      <c r="I30" s="93" t="s">
        <v>228</v>
      </c>
      <c r="K30" s="51"/>
    </row>
    <row r="31" spans="1:11">
      <c r="A31" s="6"/>
      <c r="F31" s="19"/>
      <c r="G31" s="16"/>
      <c r="H31" s="92"/>
      <c r="I31" s="43"/>
      <c r="K31" s="51"/>
    </row>
    <row r="32" spans="1:11">
      <c r="A32" s="14" t="s">
        <v>68</v>
      </c>
      <c r="F32" s="19"/>
      <c r="G32" s="16"/>
      <c r="I32" s="43"/>
      <c r="K32" s="51"/>
    </row>
    <row r="33" spans="1:11">
      <c r="A33" s="6" t="s">
        <v>69</v>
      </c>
      <c r="F33" s="19"/>
      <c r="G33" s="16">
        <f>'2022-23 Proposal'!I38</f>
        <v>39.1</v>
      </c>
      <c r="I33" s="43"/>
      <c r="K33" s="51" t="s">
        <v>71</v>
      </c>
    </row>
    <row r="34" spans="1:11">
      <c r="A34" s="213" t="s">
        <v>72</v>
      </c>
      <c r="F34" s="19"/>
      <c r="G34" s="16">
        <f>'2022-23 Proposal'!I39</f>
        <v>4.7</v>
      </c>
      <c r="I34" s="43"/>
      <c r="K34" s="51" t="s">
        <v>307</v>
      </c>
    </row>
    <row r="35" spans="1:11">
      <c r="A35" s="213" t="s">
        <v>391</v>
      </c>
      <c r="F35" s="19"/>
      <c r="G35" s="16">
        <f>'2022-23 Proposal'!I41</f>
        <v>45.9</v>
      </c>
      <c r="I35" s="43"/>
      <c r="K35" s="51"/>
    </row>
    <row r="36" spans="1:11">
      <c r="A36" s="213" t="s">
        <v>392</v>
      </c>
      <c r="F36" s="19"/>
      <c r="G36" s="16">
        <f>'2022-23 Proposal'!I43</f>
        <v>60.9</v>
      </c>
      <c r="I36" s="43"/>
      <c r="K36" s="51"/>
    </row>
    <row r="37" spans="1:11">
      <c r="A37" s="213"/>
      <c r="F37" s="19"/>
      <c r="G37" s="16"/>
      <c r="I37" s="43"/>
      <c r="K37" s="51"/>
    </row>
    <row r="38" spans="1:11">
      <c r="A38" s="213"/>
      <c r="F38" s="17"/>
      <c r="G38" s="16"/>
      <c r="I38" s="43"/>
      <c r="K38" s="51"/>
    </row>
    <row r="39" spans="1:11">
      <c r="A39" s="213" t="s">
        <v>78</v>
      </c>
      <c r="F39" s="19"/>
      <c r="G39" s="16">
        <f>'2022-23 Proposal'!I45</f>
        <v>153.5</v>
      </c>
      <c r="H39" s="92"/>
      <c r="I39" s="43"/>
      <c r="K39" s="51"/>
    </row>
    <row r="40" spans="1:11">
      <c r="A40" s="213" t="s">
        <v>310</v>
      </c>
      <c r="F40" s="19"/>
      <c r="G40" s="16">
        <f>'2022-23 Proposal'!I46</f>
        <v>153.5</v>
      </c>
      <c r="H40" s="92"/>
      <c r="I40" s="43"/>
      <c r="K40" s="51"/>
    </row>
    <row r="41" spans="1:11">
      <c r="A41" s="213" t="s">
        <v>82</v>
      </c>
      <c r="F41" s="19"/>
      <c r="G41" s="16">
        <f>'2022-23 Proposal'!I47</f>
        <v>30.4</v>
      </c>
      <c r="I41" s="43"/>
      <c r="K41" s="51"/>
    </row>
    <row r="42" spans="1:11">
      <c r="A42" s="213" t="s">
        <v>83</v>
      </c>
      <c r="F42" s="19"/>
      <c r="G42" s="16"/>
      <c r="I42" s="43"/>
      <c r="K42" s="51"/>
    </row>
    <row r="43" spans="1:11">
      <c r="A43" s="213" t="s">
        <v>84</v>
      </c>
      <c r="F43" s="19"/>
      <c r="G43" s="16">
        <f>'2022-23 Proposal'!I49</f>
        <v>60.9</v>
      </c>
      <c r="I43" s="43"/>
      <c r="K43" s="51"/>
    </row>
    <row r="44" spans="1:11">
      <c r="A44" s="213" t="s">
        <v>86</v>
      </c>
      <c r="F44" s="19"/>
      <c r="G44" s="16">
        <f>'2022-23 Proposal'!I50</f>
        <v>91.1</v>
      </c>
      <c r="I44" s="43"/>
      <c r="K44" s="51"/>
    </row>
    <row r="45" spans="1:11">
      <c r="A45" s="213" t="s">
        <v>90</v>
      </c>
      <c r="F45" s="19"/>
      <c r="G45" s="16">
        <f>'2022-23 Proposal'!I51</f>
        <v>37.799999999999997</v>
      </c>
      <c r="I45" s="43"/>
      <c r="K45" s="51"/>
    </row>
    <row r="46" spans="1:11">
      <c r="A46" s="213" t="s">
        <v>393</v>
      </c>
      <c r="F46" s="19"/>
      <c r="G46" s="16">
        <f>'2022-23 Proposal'!I52</f>
        <v>37</v>
      </c>
      <c r="I46" s="43"/>
      <c r="K46" s="51"/>
    </row>
    <row r="47" spans="1:11">
      <c r="A47" s="213"/>
      <c r="F47" s="19"/>
      <c r="G47" s="16"/>
      <c r="I47" s="43"/>
      <c r="K47" s="51"/>
    </row>
    <row r="48" spans="1:11">
      <c r="A48" s="213"/>
      <c r="F48" s="19"/>
      <c r="G48" s="16"/>
      <c r="H48" s="56"/>
      <c r="I48" s="43"/>
      <c r="K48" s="51"/>
    </row>
    <row r="49" spans="1:11">
      <c r="A49" s="14" t="s">
        <v>108</v>
      </c>
      <c r="F49" s="17"/>
      <c r="G49" s="16"/>
      <c r="I49" s="93" t="s">
        <v>320</v>
      </c>
      <c r="K49" s="51"/>
    </row>
    <row r="50" spans="1:11">
      <c r="A50" s="213" t="s">
        <v>109</v>
      </c>
      <c r="F50" s="19"/>
      <c r="G50" s="16">
        <f>'2022-23 Proposal'!I64</f>
        <v>85.8</v>
      </c>
      <c r="I50" s="93" t="s">
        <v>222</v>
      </c>
      <c r="K50" s="51" t="s">
        <v>321</v>
      </c>
    </row>
    <row r="51" spans="1:11">
      <c r="A51" s="213" t="s">
        <v>111</v>
      </c>
      <c r="F51" s="19"/>
      <c r="G51" s="16">
        <f>'2022-23 Proposal'!I65</f>
        <v>42.9</v>
      </c>
      <c r="H51" s="17"/>
      <c r="I51" s="93" t="s">
        <v>224</v>
      </c>
      <c r="J51" s="17"/>
      <c r="K51" s="51" t="s">
        <v>322</v>
      </c>
    </row>
    <row r="52" spans="1:11">
      <c r="A52" s="6"/>
      <c r="F52" s="19"/>
      <c r="G52" s="16"/>
      <c r="I52" s="93" t="s">
        <v>226</v>
      </c>
      <c r="K52" s="51" t="s">
        <v>323</v>
      </c>
    </row>
    <row r="53" spans="1:11">
      <c r="A53" s="6"/>
      <c r="F53" s="19"/>
      <c r="G53" s="16"/>
      <c r="I53" s="93" t="s">
        <v>228</v>
      </c>
      <c r="K53" s="51"/>
    </row>
    <row r="54" spans="1:11">
      <c r="A54" s="14" t="s">
        <v>113</v>
      </c>
      <c r="F54" s="19"/>
      <c r="G54" s="16"/>
      <c r="I54" s="17"/>
      <c r="K54" s="51"/>
    </row>
    <row r="55" spans="1:11">
      <c r="A55" s="6" t="s">
        <v>114</v>
      </c>
      <c r="F55" s="19"/>
      <c r="G55" s="16">
        <f>'2022-23 Proposal'!I68</f>
        <v>88</v>
      </c>
      <c r="I55" s="93" t="s">
        <v>242</v>
      </c>
      <c r="J55" s="22"/>
      <c r="K55" s="51"/>
    </row>
    <row r="56" spans="1:11">
      <c r="A56" s="6" t="s">
        <v>118</v>
      </c>
      <c r="F56" s="19"/>
      <c r="G56" s="16">
        <f>'2022-23 Proposal'!I69</f>
        <v>62</v>
      </c>
      <c r="I56" s="93" t="s">
        <v>243</v>
      </c>
      <c r="K56" s="51"/>
    </row>
    <row r="57" spans="1:11">
      <c r="A57" s="6" t="s">
        <v>121</v>
      </c>
      <c r="F57" s="19"/>
      <c r="G57" s="16">
        <f>'2022-23 Proposal'!I70</f>
        <v>4</v>
      </c>
      <c r="I57" s="93" t="s">
        <v>244</v>
      </c>
      <c r="K57" s="51"/>
    </row>
    <row r="58" spans="1:11">
      <c r="A58" s="6" t="s">
        <v>124</v>
      </c>
      <c r="F58" s="19"/>
      <c r="G58" s="16">
        <f>'2022-23 Proposal'!I71</f>
        <v>79.5</v>
      </c>
      <c r="I58" s="93" t="s">
        <v>245</v>
      </c>
      <c r="K58" s="51"/>
    </row>
    <row r="59" spans="1:11">
      <c r="A59" s="6" t="s">
        <v>126</v>
      </c>
      <c r="F59" s="19"/>
      <c r="G59" s="16">
        <f>'2022-23 Proposal'!I72</f>
        <v>49</v>
      </c>
      <c r="I59" s="93" t="s">
        <v>219</v>
      </c>
      <c r="K59" s="51"/>
    </row>
    <row r="60" spans="1:11">
      <c r="A60" s="6" t="s">
        <v>127</v>
      </c>
      <c r="F60" s="19"/>
      <c r="G60" s="16">
        <f>'2022-23 Proposal'!I73</f>
        <v>4</v>
      </c>
      <c r="I60" s="93"/>
      <c r="J60" s="22"/>
      <c r="K60" s="51"/>
    </row>
    <row r="61" spans="1:11">
      <c r="A61" s="6" t="s">
        <v>359</v>
      </c>
      <c r="F61" s="19"/>
      <c r="G61" s="16">
        <f>'2022-23 Proposal'!I74</f>
        <v>90</v>
      </c>
      <c r="I61" s="93" t="s">
        <v>246</v>
      </c>
      <c r="K61" s="51"/>
    </row>
    <row r="62" spans="1:11">
      <c r="A62" s="6" t="s">
        <v>360</v>
      </c>
      <c r="F62" s="19"/>
      <c r="G62" s="16">
        <f>'2022-23 Proposal'!I75</f>
        <v>65</v>
      </c>
      <c r="I62" s="93"/>
      <c r="K62" s="51"/>
    </row>
    <row r="63" spans="1:11">
      <c r="A63" s="213" t="s">
        <v>362</v>
      </c>
      <c r="F63" s="19"/>
      <c r="G63" s="16">
        <f>'2022-23 Proposal'!I76</f>
        <v>20</v>
      </c>
      <c r="I63" s="93"/>
      <c r="K63" s="51"/>
    </row>
    <row r="64" spans="1:11">
      <c r="A64" s="213" t="s">
        <v>394</v>
      </c>
      <c r="F64" s="19"/>
      <c r="G64" s="16">
        <f>'2022-23 Proposal'!I77</f>
        <v>100</v>
      </c>
      <c r="I64" s="93"/>
      <c r="K64" s="51"/>
    </row>
    <row r="65" spans="1:15">
      <c r="A65" s="6" t="s">
        <v>130</v>
      </c>
      <c r="F65" s="19"/>
      <c r="G65" s="16">
        <f>'2022-23 Proposal'!I78</f>
        <v>84</v>
      </c>
      <c r="I65" s="96" t="s">
        <v>247</v>
      </c>
      <c r="K65" s="51"/>
    </row>
    <row r="66" spans="1:15">
      <c r="A66" s="213" t="s">
        <v>395</v>
      </c>
      <c r="F66" s="19"/>
      <c r="G66" s="16">
        <f>'2022-23 Proposal'!I79</f>
        <v>200</v>
      </c>
      <c r="I66" s="17"/>
      <c r="K66" s="51"/>
    </row>
    <row r="67" spans="1:15">
      <c r="A67" s="6" t="s">
        <v>248</v>
      </c>
      <c r="F67" s="19"/>
      <c r="G67" s="16">
        <f>'2022-23 Proposal'!I80</f>
        <v>200</v>
      </c>
      <c r="I67" s="43"/>
      <c r="K67" s="51"/>
    </row>
    <row r="68" spans="1:15">
      <c r="A68" s="213" t="s">
        <v>367</v>
      </c>
      <c r="F68" s="19"/>
      <c r="G68" s="16">
        <f>'2022-23 Proposal'!I81</f>
        <v>13</v>
      </c>
      <c r="I68" s="43"/>
      <c r="K68" s="51"/>
    </row>
    <row r="69" spans="1:15">
      <c r="A69" s="213" t="s">
        <v>368</v>
      </c>
      <c r="F69" s="19"/>
      <c r="G69" s="16">
        <f>'2022-23 Proposal'!I82</f>
        <v>20</v>
      </c>
      <c r="I69" s="43"/>
      <c r="K69" s="51"/>
    </row>
    <row r="70" spans="1:15">
      <c r="A70" s="6" t="s">
        <v>133</v>
      </c>
      <c r="F70" s="19"/>
      <c r="G70" s="16">
        <f>'2022-23 Proposal'!I83</f>
        <v>200</v>
      </c>
      <c r="I70" s="43"/>
      <c r="K70" s="51"/>
    </row>
    <row r="71" spans="1:15">
      <c r="A71" s="6" t="s">
        <v>396</v>
      </c>
      <c r="F71" s="19"/>
      <c r="G71" s="16">
        <f>'2022-23 Proposal'!I84</f>
        <v>34</v>
      </c>
      <c r="I71" s="93" t="s">
        <v>397</v>
      </c>
      <c r="K71" s="51" t="s">
        <v>398</v>
      </c>
    </row>
    <row r="72" spans="1:15">
      <c r="A72" s="6" t="s">
        <v>249</v>
      </c>
      <c r="F72" s="19"/>
      <c r="G72" s="16">
        <f>'2022-23 Proposal'!I85</f>
        <v>12.25</v>
      </c>
      <c r="I72" s="93" t="s">
        <v>250</v>
      </c>
      <c r="K72" s="51"/>
    </row>
    <row r="73" spans="1:15">
      <c r="A73" s="6"/>
      <c r="F73" s="19"/>
      <c r="G73" s="16"/>
      <c r="I73" s="43"/>
      <c r="K73" s="51"/>
    </row>
    <row r="74" spans="1:15">
      <c r="A74" s="14" t="s">
        <v>138</v>
      </c>
      <c r="F74" s="17"/>
      <c r="G74" s="16"/>
      <c r="I74" s="43"/>
      <c r="K74" s="51"/>
    </row>
    <row r="75" spans="1:15">
      <c r="A75" s="6" t="s">
        <v>139</v>
      </c>
      <c r="F75" s="19"/>
      <c r="G75" s="16">
        <f>'2022-23 Proposal'!I88</f>
        <v>69.300478646468008</v>
      </c>
      <c r="I75" s="93" t="s">
        <v>251</v>
      </c>
      <c r="K75" s="210"/>
      <c r="M75" s="56"/>
      <c r="O75" s="56"/>
    </row>
    <row r="76" spans="1:15">
      <c r="A76" s="6" t="s">
        <v>142</v>
      </c>
      <c r="F76" s="19"/>
      <c r="G76" s="16">
        <f>'2022-23 Proposal'!I89</f>
        <v>86.641111436927787</v>
      </c>
      <c r="I76" s="93" t="s">
        <v>222</v>
      </c>
      <c r="K76" s="210"/>
      <c r="M76" s="56"/>
      <c r="O76" s="56"/>
    </row>
    <row r="77" spans="1:15">
      <c r="A77" s="6" t="s">
        <v>143</v>
      </c>
      <c r="F77" s="19"/>
      <c r="G77" s="16">
        <f>'2022-23 Proposal'!I90</f>
        <v>84.330229393015088</v>
      </c>
      <c r="I77" s="93" t="s">
        <v>224</v>
      </c>
      <c r="K77" s="51"/>
      <c r="M77" s="56"/>
      <c r="O77" s="56"/>
    </row>
    <row r="78" spans="1:15">
      <c r="A78" s="6" t="s">
        <v>144</v>
      </c>
      <c r="F78" s="19"/>
      <c r="G78" s="16">
        <f>'2022-23 Proposal'!I91</f>
        <v>89.182461191681583</v>
      </c>
      <c r="I78" s="93" t="s">
        <v>252</v>
      </c>
      <c r="K78" s="51"/>
      <c r="M78" s="56"/>
      <c r="O78" s="56"/>
    </row>
    <row r="79" spans="1:15">
      <c r="A79" s="6" t="s">
        <v>145</v>
      </c>
      <c r="F79" s="19"/>
      <c r="G79" s="16">
        <f>'2022-23 Proposal'!I92</f>
        <v>116.93838915471068</v>
      </c>
      <c r="H79" s="56"/>
      <c r="I79" s="93" t="s">
        <v>228</v>
      </c>
      <c r="K79" s="51"/>
      <c r="M79" s="56"/>
      <c r="O79" s="56"/>
    </row>
    <row r="80" spans="1:15">
      <c r="A80" s="6" t="s">
        <v>146</v>
      </c>
      <c r="F80" s="19"/>
      <c r="G80" s="16">
        <f>'2022-23 Proposal'!I93</f>
        <v>133.40090092014202</v>
      </c>
      <c r="I80" s="93"/>
      <c r="K80" s="51"/>
      <c r="M80" s="56"/>
      <c r="O80" s="56"/>
    </row>
    <row r="81" spans="1:13">
      <c r="A81" s="6" t="s">
        <v>147</v>
      </c>
      <c r="F81" s="19"/>
      <c r="G81" s="16">
        <f>'2022-23 Proposal'!I94</f>
        <v>39.680104940928864</v>
      </c>
      <c r="I81" s="95" t="s">
        <v>253</v>
      </c>
      <c r="K81" s="51"/>
    </row>
    <row r="82" spans="1:13">
      <c r="A82" s="6" t="s">
        <v>149</v>
      </c>
      <c r="F82" s="19"/>
      <c r="G82" s="16">
        <f>'2022-23 Proposal'!I95</f>
        <v>27.930879027988027</v>
      </c>
      <c r="I82" s="43"/>
      <c r="K82" s="51"/>
      <c r="M82" s="56"/>
    </row>
    <row r="83" spans="1:13">
      <c r="A83" s="213" t="s">
        <v>150</v>
      </c>
      <c r="F83" s="19"/>
      <c r="G83" s="16">
        <f>'2022-23 Proposal'!I96</f>
        <v>39.166566803621663</v>
      </c>
      <c r="I83" s="43"/>
      <c r="K83" s="51"/>
      <c r="M83" s="56"/>
    </row>
    <row r="84" spans="1:13">
      <c r="A84" s="213" t="s">
        <v>254</v>
      </c>
      <c r="F84" s="19"/>
      <c r="G84" s="16">
        <f>'2022-23 Proposal'!I97</f>
        <v>49.865918006565472</v>
      </c>
      <c r="I84" s="43"/>
      <c r="K84" s="51"/>
      <c r="M84" s="56"/>
    </row>
    <row r="85" spans="1:13">
      <c r="A85" s="6"/>
      <c r="F85" s="17"/>
      <c r="G85" s="16"/>
      <c r="I85" s="43"/>
      <c r="K85" s="51"/>
    </row>
    <row r="86" spans="1:13">
      <c r="A86" s="14" t="s">
        <v>152</v>
      </c>
      <c r="F86" s="19"/>
      <c r="G86" s="16"/>
      <c r="I86" s="43"/>
      <c r="K86" s="51"/>
    </row>
    <row r="87" spans="1:13">
      <c r="A87" s="213" t="s">
        <v>155</v>
      </c>
      <c r="F87" s="19"/>
      <c r="G87" s="16">
        <f>'2022-23 Proposal'!I100</f>
        <v>96.5</v>
      </c>
      <c r="I87" s="93" t="s">
        <v>384</v>
      </c>
      <c r="K87" s="51"/>
    </row>
    <row r="88" spans="1:13">
      <c r="A88" s="213" t="s">
        <v>157</v>
      </c>
      <c r="F88" s="19"/>
      <c r="G88" s="16">
        <f>'2022-23 Proposal'!I101</f>
        <v>32.4</v>
      </c>
      <c r="I88" s="95" t="s">
        <v>257</v>
      </c>
      <c r="K88" s="51"/>
    </row>
    <row r="89" spans="1:13">
      <c r="A89" s="213"/>
      <c r="F89" s="19"/>
      <c r="G89" s="16"/>
      <c r="I89" s="93"/>
      <c r="K89" s="51"/>
    </row>
    <row r="90" spans="1:13">
      <c r="A90" s="14" t="s">
        <v>399</v>
      </c>
      <c r="F90" s="19"/>
      <c r="G90" s="16"/>
      <c r="I90" s="93"/>
      <c r="K90" s="51"/>
    </row>
    <row r="91" spans="1:13">
      <c r="A91" s="213" t="s">
        <v>400</v>
      </c>
      <c r="F91" s="19"/>
      <c r="G91" s="16">
        <f>'2022-23 Proposal'!I104</f>
        <v>32.4</v>
      </c>
      <c r="I91" s="93"/>
      <c r="K91" s="51"/>
    </row>
    <row r="92" spans="1:13">
      <c r="A92" s="213" t="s">
        <v>401</v>
      </c>
      <c r="F92" s="19"/>
      <c r="G92" s="16">
        <f>'2022-23 Proposal'!I105</f>
        <v>137.30000000000001</v>
      </c>
      <c r="I92" s="93"/>
      <c r="K92" s="51"/>
    </row>
    <row r="93" spans="1:13">
      <c r="A93" s="213" t="s">
        <v>402</v>
      </c>
      <c r="F93" s="19"/>
      <c r="G93" s="16">
        <f>'2022-23 Proposal'!I106</f>
        <v>153.5</v>
      </c>
      <c r="I93" s="93"/>
      <c r="K93" s="51"/>
    </row>
    <row r="94" spans="1:13">
      <c r="A94" s="213"/>
      <c r="F94" s="19"/>
      <c r="G94" s="16"/>
      <c r="I94" s="93"/>
      <c r="K94" s="51"/>
    </row>
    <row r="95" spans="1:13">
      <c r="A95" s="14" t="s">
        <v>160</v>
      </c>
      <c r="F95" s="19"/>
      <c r="G95" s="16"/>
      <c r="I95" s="93"/>
      <c r="K95" s="51"/>
    </row>
    <row r="96" spans="1:13">
      <c r="A96" s="213" t="s">
        <v>161</v>
      </c>
      <c r="F96" s="19"/>
      <c r="G96" s="16">
        <f>'2022-23 Proposal'!I109</f>
        <v>57</v>
      </c>
      <c r="I96" s="93" t="s">
        <v>327</v>
      </c>
      <c r="K96" s="210" t="s">
        <v>403</v>
      </c>
    </row>
    <row r="97" spans="1:11">
      <c r="A97" s="213" t="s">
        <v>404</v>
      </c>
      <c r="F97" s="19"/>
      <c r="G97" s="16">
        <f>'2022-23 Proposal'!I110</f>
        <v>154</v>
      </c>
      <c r="I97" s="93" t="s">
        <v>222</v>
      </c>
      <c r="K97" s="51"/>
    </row>
    <row r="98" spans="1:11">
      <c r="A98" s="213" t="s">
        <v>405</v>
      </c>
      <c r="F98" s="19"/>
      <c r="G98" s="16">
        <f>'2022-23 Proposal'!I111</f>
        <v>166</v>
      </c>
      <c r="I98" s="93" t="s">
        <v>329</v>
      </c>
      <c r="K98" s="51"/>
    </row>
    <row r="99" spans="1:11">
      <c r="A99" s="213" t="s">
        <v>164</v>
      </c>
      <c r="F99" s="19"/>
      <c r="G99" s="16">
        <f>'2022-23 Proposal'!I112</f>
        <v>251</v>
      </c>
      <c r="I99" s="93" t="s">
        <v>348</v>
      </c>
      <c r="K99" s="51"/>
    </row>
    <row r="100" spans="1:11">
      <c r="A100" s="213" t="s">
        <v>406</v>
      </c>
      <c r="F100" s="19"/>
      <c r="G100" s="16">
        <f>'2022-23 Proposal'!I113</f>
        <v>94</v>
      </c>
      <c r="I100" s="93" t="s">
        <v>350</v>
      </c>
      <c r="K100" s="235" t="s">
        <v>407</v>
      </c>
    </row>
    <row r="101" spans="1:11">
      <c r="A101" s="213"/>
      <c r="F101" s="19"/>
      <c r="G101" s="16"/>
      <c r="I101" s="93" t="s">
        <v>228</v>
      </c>
      <c r="K101" s="51"/>
    </row>
    <row r="102" spans="1:11">
      <c r="A102" s="14" t="s">
        <v>408</v>
      </c>
      <c r="F102" s="19"/>
      <c r="G102" s="16"/>
      <c r="I102" s="93"/>
      <c r="K102" s="51"/>
    </row>
    <row r="103" spans="1:11">
      <c r="A103" s="213" t="s">
        <v>265</v>
      </c>
      <c r="F103" s="19"/>
      <c r="G103" s="16">
        <f>'2022-23 Proposal'!I116</f>
        <v>57.599999999999994</v>
      </c>
      <c r="I103" s="93"/>
      <c r="K103" s="51" t="s">
        <v>266</v>
      </c>
    </row>
    <row r="104" spans="1:11">
      <c r="A104" s="213" t="s">
        <v>267</v>
      </c>
      <c r="F104" s="19"/>
      <c r="G104" s="16">
        <f>'2022-23 Proposal'!I117</f>
        <v>57.599999999999994</v>
      </c>
      <c r="I104" s="93"/>
      <c r="K104" s="51" t="s">
        <v>268</v>
      </c>
    </row>
    <row r="105" spans="1:11">
      <c r="A105" s="213" t="s">
        <v>409</v>
      </c>
      <c r="F105" s="19"/>
      <c r="G105" s="16">
        <f>'2022-23 Proposal'!I118</f>
        <v>86.399999999999991</v>
      </c>
      <c r="I105" s="93"/>
      <c r="K105" s="51"/>
    </row>
    <row r="106" spans="1:11">
      <c r="A106" s="213" t="s">
        <v>269</v>
      </c>
      <c r="F106" s="19"/>
      <c r="G106" s="16">
        <f>'2022-23 Proposal'!I119</f>
        <v>69.599999999999994</v>
      </c>
      <c r="I106" s="93"/>
      <c r="K106" s="51"/>
    </row>
    <row r="107" spans="1:11">
      <c r="A107" s="213" t="s">
        <v>270</v>
      </c>
      <c r="F107" s="19"/>
      <c r="G107" s="16">
        <f>'2022-23 Proposal'!I120</f>
        <v>104.39999999999999</v>
      </c>
      <c r="I107" s="93"/>
      <c r="K107" s="51"/>
    </row>
    <row r="108" spans="1:11">
      <c r="A108" s="213" t="s">
        <v>271</v>
      </c>
      <c r="F108" s="19"/>
      <c r="G108" s="16">
        <f>'2022-23 Proposal'!I121</f>
        <v>139.19999999999999</v>
      </c>
      <c r="I108" s="93"/>
      <c r="K108" s="51"/>
    </row>
    <row r="109" spans="1:11">
      <c r="A109" s="213"/>
      <c r="F109" s="19"/>
      <c r="G109" s="16"/>
      <c r="I109" s="93"/>
      <c r="K109" s="51"/>
    </row>
    <row r="110" spans="1:11">
      <c r="A110" s="14" t="s">
        <v>177</v>
      </c>
      <c r="F110" s="19"/>
      <c r="G110" s="16"/>
      <c r="I110" s="43"/>
      <c r="K110" s="51"/>
    </row>
    <row r="111" spans="1:11">
      <c r="A111" s="213" t="s">
        <v>178</v>
      </c>
      <c r="F111" s="19"/>
      <c r="G111" s="16">
        <f>'2022-23 Proposal'!I124</f>
        <v>96.7</v>
      </c>
      <c r="I111" s="43"/>
      <c r="K111" s="51"/>
    </row>
    <row r="112" spans="1:11">
      <c r="A112" s="213" t="s">
        <v>180</v>
      </c>
      <c r="F112" s="19"/>
      <c r="G112" s="16">
        <f>'2022-23 Proposal'!I125</f>
        <v>38.6</v>
      </c>
      <c r="I112" s="43"/>
      <c r="K112" s="51"/>
    </row>
    <row r="113" spans="1:11">
      <c r="A113" s="213" t="s">
        <v>182</v>
      </c>
      <c r="F113" s="19"/>
      <c r="G113" s="16">
        <f>'2022-23 Proposal'!I126</f>
        <v>38.6</v>
      </c>
      <c r="I113" s="43"/>
      <c r="K113" s="51"/>
    </row>
    <row r="114" spans="1:11">
      <c r="A114" s="213" t="s">
        <v>184</v>
      </c>
      <c r="F114" s="19"/>
      <c r="G114" s="16">
        <f>'2022-23 Proposal'!I127</f>
        <v>39.299999999999997</v>
      </c>
      <c r="I114" s="43"/>
      <c r="K114" s="51"/>
    </row>
    <row r="115" spans="1:11">
      <c r="A115" s="213" t="s">
        <v>186</v>
      </c>
      <c r="F115" s="48"/>
      <c r="G115" s="16">
        <f>'2022-23 Proposal'!I128</f>
        <v>38.6</v>
      </c>
      <c r="H115" s="22"/>
      <c r="I115" s="43"/>
      <c r="J115" s="22"/>
      <c r="K115" s="51"/>
    </row>
    <row r="116" spans="1:11">
      <c r="A116" s="213" t="s">
        <v>188</v>
      </c>
      <c r="F116" s="22"/>
      <c r="G116" s="16">
        <f>'2022-23 Proposal'!I129</f>
        <v>25.2</v>
      </c>
      <c r="H116" s="22"/>
      <c r="I116" s="43"/>
      <c r="J116" s="17"/>
      <c r="K116" s="54"/>
    </row>
    <row r="117" spans="1:11">
      <c r="A117" s="213" t="s">
        <v>191</v>
      </c>
      <c r="F117" s="22"/>
      <c r="G117" s="16">
        <f>'2022-23 Proposal'!I130</f>
        <v>58.1</v>
      </c>
      <c r="H117" s="22"/>
      <c r="I117" s="43"/>
      <c r="J117" s="17"/>
      <c r="K117" s="51"/>
    </row>
    <row r="118" spans="1:11">
      <c r="A118" s="213" t="s">
        <v>193</v>
      </c>
      <c r="F118" s="22"/>
      <c r="G118" s="16">
        <f>'2022-23 Proposal'!I131</f>
        <v>19.600000000000001</v>
      </c>
      <c r="H118" s="22"/>
      <c r="I118" s="43"/>
      <c r="J118" s="17"/>
      <c r="K118" s="51"/>
    </row>
    <row r="119" spans="1:11" ht="13.5" thickBot="1">
      <c r="A119" s="8" t="s">
        <v>195</v>
      </c>
      <c r="B119" s="9"/>
      <c r="C119" s="9"/>
      <c r="D119" s="9"/>
      <c r="E119" s="9"/>
      <c r="F119" s="25"/>
      <c r="G119" s="24">
        <f>'2022-23 Proposal'!I132</f>
        <v>19.600000000000001</v>
      </c>
      <c r="H119" s="97"/>
      <c r="I119" s="49"/>
      <c r="J119" s="25"/>
      <c r="K119" s="55"/>
    </row>
    <row r="120" spans="1:11">
      <c r="G120" s="2"/>
      <c r="I120" s="28"/>
    </row>
    <row r="121" spans="1:11">
      <c r="A121" t="s">
        <v>386</v>
      </c>
    </row>
    <row r="122" spans="1:11">
      <c r="A122" t="s">
        <v>387</v>
      </c>
    </row>
  </sheetData>
  <mergeCells count="3">
    <mergeCell ref="G7:G8"/>
    <mergeCell ref="I7:I8"/>
    <mergeCell ref="K7:K8"/>
  </mergeCells>
  <hyperlinks>
    <hyperlink ref="I81" r:id="rId1" xr:uid="{00000000-0004-0000-0400-000000000000}"/>
    <hyperlink ref="I65" r:id="rId2" xr:uid="{00000000-0004-0000-0400-000001000000}"/>
    <hyperlink ref="I88" r:id="rId3" xr:uid="{00000000-0004-0000-0400-000002000000}"/>
    <hyperlink ref="I17" r:id="rId4" xr:uid="{00000000-0004-0000-0400-000003000000}"/>
  </hyperlinks>
  <pageMargins left="0.39370078740157483" right="0.39370078740157483" top="0.39370078740157483" bottom="0.39370078740157483" header="0.19685039370078741" footer="0.19685039370078741"/>
  <pageSetup paperSize="9" scale="51" orientation="portrait"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Q150"/>
  <sheetViews>
    <sheetView topLeftCell="A79" zoomScale="90" zoomScaleNormal="90" workbookViewId="0">
      <selection activeCell="A102" sqref="A102:B108"/>
    </sheetView>
  </sheetViews>
  <sheetFormatPr defaultColWidth="9.140625" defaultRowHeight="12.75"/>
  <cols>
    <col min="1" max="1" width="20.85546875" customWidth="1"/>
    <col min="5" max="5" width="11.5703125" customWidth="1"/>
    <col min="6" max="6" width="1.5703125" customWidth="1"/>
    <col min="7" max="7" width="10.5703125" style="27" customWidth="1"/>
    <col min="8" max="8" width="1.85546875" customWidth="1"/>
    <col min="9" max="9" width="10.5703125" style="2" customWidth="1"/>
    <col min="10" max="10" width="9.5703125" bestFit="1" customWidth="1"/>
    <col min="11" max="11" width="10.5703125" style="27" customWidth="1"/>
    <col min="12" max="12" width="1.85546875" customWidth="1"/>
    <col min="13" max="13" width="33.5703125" hidden="1" customWidth="1"/>
    <col min="14" max="14" width="79.5703125" customWidth="1"/>
  </cols>
  <sheetData>
    <row r="1" spans="1:14">
      <c r="F1" s="1"/>
      <c r="K1" s="28"/>
      <c r="N1" s="29" t="s">
        <v>410</v>
      </c>
    </row>
    <row r="2" spans="1:14">
      <c r="F2" s="1"/>
      <c r="K2" s="28"/>
    </row>
    <row r="3" spans="1:14" ht="18">
      <c r="A3" s="3" t="s">
        <v>1</v>
      </c>
      <c r="F3" s="1"/>
      <c r="I3" s="4"/>
      <c r="K3" s="28"/>
    </row>
    <row r="4" spans="1:14">
      <c r="F4" s="1"/>
      <c r="K4" s="28"/>
    </row>
    <row r="5" spans="1:14" ht="15.75">
      <c r="A5" s="5" t="s">
        <v>411</v>
      </c>
      <c r="F5" s="1"/>
      <c r="K5" s="28"/>
    </row>
    <row r="6" spans="1:14" ht="15.75">
      <c r="A6" s="5" t="s">
        <v>3</v>
      </c>
      <c r="F6" s="1"/>
      <c r="K6" s="28"/>
    </row>
    <row r="7" spans="1:14" ht="15.75">
      <c r="A7" s="5" t="s">
        <v>412</v>
      </c>
      <c r="F7" s="1"/>
      <c r="K7" s="28"/>
    </row>
    <row r="8" spans="1:14" ht="13.5" thickBot="1">
      <c r="F8" s="1"/>
      <c r="K8" s="28"/>
    </row>
    <row r="9" spans="1:14">
      <c r="A9" s="26"/>
      <c r="B9" s="7"/>
      <c r="C9" s="7"/>
      <c r="D9" s="7"/>
      <c r="E9" s="7"/>
      <c r="F9" s="30"/>
      <c r="G9" s="31"/>
      <c r="H9" s="13"/>
      <c r="I9" s="50"/>
      <c r="J9" s="13"/>
      <c r="K9" s="32"/>
      <c r="L9" s="13"/>
      <c r="M9" s="64"/>
      <c r="N9" s="58"/>
    </row>
    <row r="10" spans="1:14">
      <c r="A10" s="6"/>
      <c r="F10" s="33"/>
      <c r="G10" s="12" t="s">
        <v>4</v>
      </c>
      <c r="H10" s="12"/>
      <c r="I10" s="34" t="s">
        <v>4</v>
      </c>
      <c r="J10" s="12" t="s">
        <v>5</v>
      </c>
      <c r="K10" s="35" t="s">
        <v>6</v>
      </c>
      <c r="L10" s="17"/>
      <c r="M10" s="62" t="s">
        <v>7</v>
      </c>
      <c r="N10" s="61" t="s">
        <v>7</v>
      </c>
    </row>
    <row r="11" spans="1:14">
      <c r="A11" s="6"/>
      <c r="F11" s="33"/>
      <c r="G11" s="12" t="s">
        <v>8</v>
      </c>
      <c r="H11" s="36"/>
      <c r="I11" s="34" t="s">
        <v>9</v>
      </c>
      <c r="J11" s="12" t="s">
        <v>10</v>
      </c>
      <c r="K11" s="35" t="s">
        <v>11</v>
      </c>
      <c r="L11" s="17"/>
      <c r="M11" s="62" t="s">
        <v>12</v>
      </c>
      <c r="N11" s="61" t="s">
        <v>413</v>
      </c>
    </row>
    <row r="12" spans="1:14" ht="13.5" thickBot="1">
      <c r="A12" s="8"/>
      <c r="B12" s="9"/>
      <c r="C12" s="9"/>
      <c r="D12" s="9"/>
      <c r="E12" s="10"/>
      <c r="F12" s="11"/>
      <c r="G12" s="37" t="s">
        <v>14</v>
      </c>
      <c r="H12" s="25"/>
      <c r="I12" s="38" t="s">
        <v>414</v>
      </c>
      <c r="J12" s="25"/>
      <c r="K12" s="39"/>
      <c r="L12" s="25"/>
      <c r="M12" s="63"/>
      <c r="N12" s="60"/>
    </row>
    <row r="13" spans="1:14">
      <c r="A13" s="6"/>
      <c r="F13" s="12"/>
      <c r="G13" s="12" t="s">
        <v>16</v>
      </c>
      <c r="H13" s="40"/>
      <c r="I13" s="41" t="s">
        <v>16</v>
      </c>
      <c r="K13" s="42"/>
      <c r="M13" s="52"/>
      <c r="N13" s="178"/>
    </row>
    <row r="14" spans="1:14">
      <c r="A14" s="14" t="s">
        <v>17</v>
      </c>
      <c r="F14" s="15"/>
      <c r="G14" s="40"/>
      <c r="H14" s="19"/>
      <c r="I14" s="16"/>
      <c r="J14" s="27"/>
      <c r="K14" s="42"/>
      <c r="M14" s="51"/>
      <c r="N14" s="178"/>
    </row>
    <row r="15" spans="1:14">
      <c r="A15" s="6" t="s">
        <v>18</v>
      </c>
      <c r="F15" s="18"/>
      <c r="G15" s="16">
        <f>' 21-22 Agreed'!G11</f>
        <v>101.3</v>
      </c>
      <c r="H15" s="19"/>
      <c r="I15" s="219">
        <v>106.5</v>
      </c>
      <c r="J15" s="2" t="s">
        <v>19</v>
      </c>
      <c r="K15" s="43">
        <f>(I15-G15)/G15</f>
        <v>5.1332675222112566E-2</v>
      </c>
      <c r="M15" s="51"/>
      <c r="N15" s="242" t="s">
        <v>415</v>
      </c>
    </row>
    <row r="16" spans="1:14">
      <c r="A16" s="6" t="s">
        <v>20</v>
      </c>
      <c r="F16" s="18"/>
      <c r="G16" s="16">
        <f>' 21-22 Agreed'!G12</f>
        <v>4.5</v>
      </c>
      <c r="H16" s="19"/>
      <c r="I16" s="16">
        <v>4.7</v>
      </c>
      <c r="J16" s="2" t="s">
        <v>21</v>
      </c>
      <c r="K16" s="43">
        <f>(I16-G16)/G16</f>
        <v>4.4444444444444481E-2</v>
      </c>
      <c r="M16" s="51" t="s">
        <v>22</v>
      </c>
      <c r="N16" s="242" t="s">
        <v>415</v>
      </c>
    </row>
    <row r="17" spans="1:16">
      <c r="A17" s="6" t="s">
        <v>23</v>
      </c>
      <c r="F17" s="18"/>
      <c r="G17" s="16">
        <f>' 21-22 Agreed'!G13</f>
        <v>36</v>
      </c>
      <c r="H17" s="19"/>
      <c r="I17" s="16">
        <v>37.799999999999997</v>
      </c>
      <c r="J17" s="2"/>
      <c r="K17" s="43">
        <f>(I17-G17)/G17</f>
        <v>4.999999999999992E-2</v>
      </c>
      <c r="M17" s="51" t="s">
        <v>25</v>
      </c>
      <c r="N17" s="242" t="s">
        <v>415</v>
      </c>
    </row>
    <row r="18" spans="1:16">
      <c r="A18" s="6" t="s">
        <v>26</v>
      </c>
      <c r="F18" s="18"/>
      <c r="G18" s="16">
        <f>' 21-22 Agreed'!G14</f>
        <v>36</v>
      </c>
      <c r="H18" s="19"/>
      <c r="I18" s="16">
        <v>37.799999999999997</v>
      </c>
      <c r="J18" s="2" t="s">
        <v>27</v>
      </c>
      <c r="K18" s="43">
        <f>(I18-G18)/G18</f>
        <v>4.999999999999992E-2</v>
      </c>
      <c r="M18" s="51" t="s">
        <v>28</v>
      </c>
      <c r="N18" s="242" t="s">
        <v>415</v>
      </c>
    </row>
    <row r="19" spans="1:16">
      <c r="A19" s="6" t="s">
        <v>29</v>
      </c>
      <c r="F19" s="18"/>
      <c r="G19" s="99">
        <f>' 21-22 Agreed'!G15</f>
        <v>809.77</v>
      </c>
      <c r="H19" s="19"/>
      <c r="I19" s="99">
        <v>809.77</v>
      </c>
      <c r="J19" s="2" t="s">
        <v>30</v>
      </c>
      <c r="K19" s="43">
        <f>(I19-G19)/G19</f>
        <v>0</v>
      </c>
      <c r="M19" s="51" t="s">
        <v>31</v>
      </c>
      <c r="N19" s="242" t="s">
        <v>416</v>
      </c>
    </row>
    <row r="20" spans="1:16">
      <c r="A20" s="6" t="s">
        <v>33</v>
      </c>
      <c r="F20" s="18"/>
      <c r="G20" s="99" t="str">
        <f>' 21-22 Agreed'!G16</f>
        <v>by quote</v>
      </c>
      <c r="I20" s="99" t="s">
        <v>34</v>
      </c>
      <c r="J20" s="27" t="s">
        <v>35</v>
      </c>
      <c r="K20" s="43"/>
      <c r="M20" s="51"/>
      <c r="N20" s="242" t="s">
        <v>417</v>
      </c>
    </row>
    <row r="21" spans="1:16">
      <c r="A21" s="6" t="s">
        <v>40</v>
      </c>
      <c r="F21" s="18"/>
      <c r="G21" s="99" t="str">
        <f>' 21-22 Agreed'!G17</f>
        <v>by quote</v>
      </c>
      <c r="H21" s="19"/>
      <c r="I21" s="99" t="s">
        <v>34</v>
      </c>
      <c r="J21" s="2" t="s">
        <v>41</v>
      </c>
      <c r="K21" s="43"/>
      <c r="M21" s="51" t="s">
        <v>25</v>
      </c>
      <c r="N21" s="242" t="s">
        <v>418</v>
      </c>
    </row>
    <row r="22" spans="1:16">
      <c r="A22" s="6" t="s">
        <v>43</v>
      </c>
      <c r="F22" s="18"/>
      <c r="G22" s="99">
        <f>' 21-22 Agreed'!G18</f>
        <v>109.37</v>
      </c>
      <c r="H22" s="19"/>
      <c r="I22" s="99">
        <v>109.37</v>
      </c>
      <c r="J22" s="2" t="s">
        <v>44</v>
      </c>
      <c r="K22" s="43">
        <f>(I22-G22)/G22</f>
        <v>0</v>
      </c>
      <c r="M22" s="51" t="s">
        <v>45</v>
      </c>
      <c r="N22" s="242" t="s">
        <v>419</v>
      </c>
    </row>
    <row r="23" spans="1:16" s="82" customFormat="1">
      <c r="A23" s="213" t="s">
        <v>47</v>
      </c>
      <c r="B23" s="217"/>
      <c r="C23" s="217"/>
      <c r="D23" s="217"/>
      <c r="E23" s="217"/>
      <c r="F23" s="243"/>
      <c r="G23" s="219"/>
      <c r="H23" s="218"/>
      <c r="I23" s="219"/>
      <c r="J23" s="244"/>
      <c r="K23" s="226"/>
      <c r="L23" s="217"/>
      <c r="M23" s="210"/>
      <c r="N23" s="242"/>
      <c r="O23" s="217"/>
      <c r="P23" s="217"/>
    </row>
    <row r="24" spans="1:16" s="82" customFormat="1">
      <c r="A24" s="213" t="s">
        <v>48</v>
      </c>
      <c r="B24" s="217"/>
      <c r="C24" s="217"/>
      <c r="D24" s="217"/>
      <c r="E24" s="217"/>
      <c r="F24" s="243"/>
      <c r="G24" s="219" t="s">
        <v>34</v>
      </c>
      <c r="H24" s="218"/>
      <c r="I24" s="219" t="s">
        <v>34</v>
      </c>
      <c r="J24" s="245" t="s">
        <v>49</v>
      </c>
      <c r="K24" s="226"/>
      <c r="L24" s="217"/>
      <c r="M24" s="210" t="s">
        <v>50</v>
      </c>
      <c r="N24" s="242" t="s">
        <v>420</v>
      </c>
      <c r="O24" s="217"/>
      <c r="P24" s="217"/>
    </row>
    <row r="25" spans="1:16" s="82" customFormat="1">
      <c r="A25" s="213" t="s">
        <v>52</v>
      </c>
      <c r="B25" s="217"/>
      <c r="C25" s="217"/>
      <c r="D25" s="217"/>
      <c r="E25" s="217"/>
      <c r="F25" s="243"/>
      <c r="G25" s="219"/>
      <c r="H25" s="218"/>
      <c r="I25" s="219"/>
      <c r="J25" s="244"/>
      <c r="K25" s="226"/>
      <c r="L25" s="217"/>
      <c r="M25" s="210"/>
      <c r="N25" s="242"/>
      <c r="O25" s="217"/>
      <c r="P25" s="217"/>
    </row>
    <row r="26" spans="1:16" s="82" customFormat="1" ht="25.5">
      <c r="A26" s="213" t="s">
        <v>48</v>
      </c>
      <c r="B26" s="217"/>
      <c r="C26" s="217"/>
      <c r="D26" s="217"/>
      <c r="E26" s="217"/>
      <c r="F26" s="243"/>
      <c r="G26" s="219" t="s">
        <v>34</v>
      </c>
      <c r="H26" s="218"/>
      <c r="I26" s="219" t="s">
        <v>34</v>
      </c>
      <c r="J26" s="244" t="s">
        <v>53</v>
      </c>
      <c r="K26" s="226"/>
      <c r="L26" s="217"/>
      <c r="M26" s="210" t="s">
        <v>50</v>
      </c>
      <c r="N26" s="242" t="s">
        <v>421</v>
      </c>
      <c r="O26" s="217"/>
      <c r="P26" s="217"/>
    </row>
    <row r="27" spans="1:16" ht="25.5">
      <c r="A27" s="6" t="s">
        <v>54</v>
      </c>
      <c r="F27" s="18"/>
      <c r="G27" s="99">
        <f>' 21-22 Agreed'!G23</f>
        <v>75</v>
      </c>
      <c r="H27" s="19"/>
      <c r="I27" s="99">
        <v>91.8</v>
      </c>
      <c r="K27" s="43"/>
      <c r="M27" s="51" t="s">
        <v>55</v>
      </c>
      <c r="N27" s="197" t="s">
        <v>422</v>
      </c>
      <c r="P27" s="65"/>
    </row>
    <row r="28" spans="1:16">
      <c r="A28" s="6"/>
      <c r="F28" s="18"/>
      <c r="G28" s="16"/>
      <c r="H28" s="19"/>
      <c r="I28" s="16"/>
      <c r="K28" s="43"/>
      <c r="M28" s="51"/>
      <c r="N28" s="178"/>
    </row>
    <row r="29" spans="1:16">
      <c r="A29" s="14" t="s">
        <v>57</v>
      </c>
      <c r="F29" s="18"/>
      <c r="G29" s="16"/>
      <c r="H29" s="19"/>
      <c r="I29" s="16"/>
      <c r="J29" s="2"/>
      <c r="K29" s="43"/>
      <c r="M29" s="51"/>
      <c r="N29" s="178"/>
    </row>
    <row r="30" spans="1:16">
      <c r="A30" s="213" t="s">
        <v>423</v>
      </c>
      <c r="F30" s="18"/>
      <c r="G30" s="16">
        <f>' 21-22 Agreed'!G27</f>
        <v>21.3</v>
      </c>
      <c r="H30" s="19"/>
      <c r="I30" s="16">
        <v>0</v>
      </c>
      <c r="J30" s="245" t="s">
        <v>59</v>
      </c>
      <c r="K30" s="43">
        <f>(I30-G30)/G30</f>
        <v>-1</v>
      </c>
      <c r="M30" s="51"/>
      <c r="N30" s="242" t="s">
        <v>424</v>
      </c>
    </row>
    <row r="31" spans="1:16">
      <c r="A31" s="213" t="s">
        <v>425</v>
      </c>
      <c r="F31" s="18"/>
      <c r="G31" s="16">
        <f>' 21-22 Agreed'!G28</f>
        <v>21.3</v>
      </c>
      <c r="H31" s="19"/>
      <c r="I31" s="16">
        <v>0</v>
      </c>
      <c r="J31" s="2" t="s">
        <v>61</v>
      </c>
      <c r="K31" s="43">
        <f>(I31-G31)/G31</f>
        <v>-1</v>
      </c>
      <c r="M31" s="51"/>
      <c r="N31" s="242" t="s">
        <v>424</v>
      </c>
    </row>
    <row r="32" spans="1:16">
      <c r="A32" s="6" t="s">
        <v>58</v>
      </c>
      <c r="F32" s="18"/>
      <c r="G32" s="16">
        <f>' 21-22 Agreed'!G29</f>
        <v>28.9</v>
      </c>
      <c r="H32" s="19"/>
      <c r="I32" s="16">
        <v>0</v>
      </c>
      <c r="J32" s="2" t="s">
        <v>63</v>
      </c>
      <c r="K32" s="43">
        <f>(I32-G32)/G32</f>
        <v>-1</v>
      </c>
      <c r="M32" s="51"/>
      <c r="N32" s="242" t="s">
        <v>426</v>
      </c>
    </row>
    <row r="33" spans="1:16">
      <c r="A33" s="6" t="s">
        <v>60</v>
      </c>
      <c r="F33" s="18"/>
      <c r="G33" s="16">
        <f>' 21-22 Agreed'!G30</f>
        <v>3.3</v>
      </c>
      <c r="H33" s="19"/>
      <c r="I33" s="16">
        <v>0</v>
      </c>
      <c r="J33" s="27" t="s">
        <v>70</v>
      </c>
      <c r="K33" s="43">
        <f>(I33-G33)/G33</f>
        <v>-1</v>
      </c>
      <c r="M33" s="51"/>
      <c r="N33" s="242" t="s">
        <v>427</v>
      </c>
    </row>
    <row r="34" spans="1:16">
      <c r="A34" s="6" t="s">
        <v>62</v>
      </c>
      <c r="F34" s="18"/>
      <c r="G34" s="16">
        <f>' 21-22 Agreed'!G26</f>
        <v>109.37</v>
      </c>
      <c r="H34" s="19"/>
      <c r="I34" s="16">
        <f>G34</f>
        <v>109.37</v>
      </c>
      <c r="J34" s="27" t="s">
        <v>73</v>
      </c>
      <c r="K34" s="43">
        <f>(I34-G34)/G34</f>
        <v>0</v>
      </c>
      <c r="M34" s="51" t="s">
        <v>45</v>
      </c>
      <c r="N34" s="242" t="s">
        <v>428</v>
      </c>
    </row>
    <row r="35" spans="1:16">
      <c r="A35" s="6" t="s">
        <v>65</v>
      </c>
      <c r="F35" s="18"/>
      <c r="G35" s="16"/>
      <c r="H35" s="19"/>
      <c r="I35" s="16"/>
      <c r="J35" s="2" t="s">
        <v>79</v>
      </c>
      <c r="K35" s="43"/>
      <c r="M35" s="51" t="s">
        <v>45</v>
      </c>
      <c r="N35" s="242" t="s">
        <v>428</v>
      </c>
      <c r="P35" s="65"/>
    </row>
    <row r="36" spans="1:16">
      <c r="A36" s="6"/>
      <c r="F36" s="18"/>
      <c r="G36" s="16"/>
      <c r="H36" s="19"/>
      <c r="I36" s="16"/>
      <c r="J36" s="2"/>
      <c r="K36" s="43"/>
      <c r="M36" s="51"/>
      <c r="N36" s="178"/>
    </row>
    <row r="37" spans="1:16">
      <c r="A37" s="14" t="s">
        <v>68</v>
      </c>
      <c r="F37" s="18"/>
      <c r="G37" s="16"/>
      <c r="H37" s="19"/>
      <c r="I37" s="16"/>
      <c r="J37" s="27"/>
      <c r="K37" s="43"/>
      <c r="M37" s="51"/>
      <c r="N37" s="178"/>
    </row>
    <row r="38" spans="1:16">
      <c r="A38" s="6" t="s">
        <v>69</v>
      </c>
      <c r="F38" s="18"/>
      <c r="G38" s="16">
        <f>' 21-22 Agreed'!G33</f>
        <v>37.200000000000003</v>
      </c>
      <c r="H38" s="19"/>
      <c r="I38" s="16">
        <v>39.1</v>
      </c>
      <c r="J38" s="2" t="s">
        <v>81</v>
      </c>
      <c r="K38" s="43">
        <f>(I38-G38)/G38</f>
        <v>5.1075268817204256E-2</v>
      </c>
      <c r="M38" s="51" t="s">
        <v>71</v>
      </c>
      <c r="N38" s="242" t="s">
        <v>415</v>
      </c>
    </row>
    <row r="39" spans="1:16">
      <c r="A39" s="213" t="s">
        <v>72</v>
      </c>
      <c r="F39" s="18"/>
      <c r="G39" s="16">
        <f>' 21-22 Agreed'!G34</f>
        <v>4.5</v>
      </c>
      <c r="H39" s="19"/>
      <c r="I39" s="16">
        <v>4.7</v>
      </c>
      <c r="J39" s="27" t="s">
        <v>85</v>
      </c>
      <c r="K39" s="43">
        <f>(I39-G39)/G39</f>
        <v>4.4444444444444481E-2</v>
      </c>
      <c r="M39" s="51" t="s">
        <v>71</v>
      </c>
      <c r="N39" s="242" t="s">
        <v>415</v>
      </c>
      <c r="P39" s="65"/>
    </row>
    <row r="40" spans="1:16">
      <c r="A40" s="213" t="s">
        <v>74</v>
      </c>
      <c r="F40" s="18"/>
      <c r="G40" s="16"/>
      <c r="H40" s="19"/>
      <c r="I40" s="16"/>
      <c r="K40" s="43"/>
      <c r="M40" s="51"/>
      <c r="N40" s="178"/>
    </row>
    <row r="41" spans="1:16">
      <c r="A41" s="213" t="s">
        <v>75</v>
      </c>
      <c r="F41" s="18"/>
      <c r="G41" s="16" t="s">
        <v>24</v>
      </c>
      <c r="H41" s="19"/>
      <c r="I41" s="16">
        <v>45.9</v>
      </c>
      <c r="J41" s="27"/>
      <c r="K41" s="43"/>
      <c r="M41" s="51" t="s">
        <v>76</v>
      </c>
      <c r="N41" s="242" t="s">
        <v>429</v>
      </c>
    </row>
    <row r="42" spans="1:16">
      <c r="A42" s="213" t="s">
        <v>77</v>
      </c>
      <c r="F42" s="18"/>
      <c r="G42" s="16"/>
      <c r="H42" s="17"/>
      <c r="I42" s="16"/>
      <c r="J42" s="27"/>
      <c r="K42" s="43"/>
      <c r="M42" s="51"/>
      <c r="N42" s="178"/>
    </row>
    <row r="43" spans="1:16">
      <c r="A43" s="213" t="s">
        <v>75</v>
      </c>
      <c r="F43" s="18"/>
      <c r="G43" s="16" t="s">
        <v>24</v>
      </c>
      <c r="H43" s="19"/>
      <c r="I43" s="16">
        <v>60.9</v>
      </c>
      <c r="K43" s="43"/>
      <c r="M43" s="51" t="s">
        <v>76</v>
      </c>
      <c r="N43" s="242" t="s">
        <v>430</v>
      </c>
    </row>
    <row r="44" spans="1:16">
      <c r="A44" s="213"/>
      <c r="F44" s="18"/>
      <c r="G44" s="16"/>
      <c r="H44" s="17"/>
      <c r="I44" s="16"/>
      <c r="J44" s="27"/>
      <c r="K44" s="43"/>
      <c r="M44" s="51"/>
      <c r="N44" s="178"/>
    </row>
    <row r="45" spans="1:16">
      <c r="A45" s="213" t="s">
        <v>78</v>
      </c>
      <c r="F45" s="18"/>
      <c r="G45" s="16">
        <f>' 21-22 Agreed'!G36</f>
        <v>146</v>
      </c>
      <c r="H45" s="19"/>
      <c r="I45" s="16">
        <v>153.5</v>
      </c>
      <c r="J45" s="27" t="s">
        <v>87</v>
      </c>
      <c r="K45" s="43">
        <f>(I45-G45)/G45</f>
        <v>5.1369863013698627E-2</v>
      </c>
      <c r="M45" s="51"/>
      <c r="N45" s="242" t="s">
        <v>415</v>
      </c>
    </row>
    <row r="46" spans="1:16">
      <c r="A46" s="213" t="s">
        <v>431</v>
      </c>
      <c r="F46" s="18"/>
      <c r="G46" s="16">
        <f>' 21-22 Agreed'!G37</f>
        <v>146</v>
      </c>
      <c r="H46" s="19"/>
      <c r="I46" s="16">
        <v>153.5</v>
      </c>
      <c r="J46" s="27" t="s">
        <v>91</v>
      </c>
      <c r="K46" s="43">
        <f>(I46-G46)/G46</f>
        <v>5.1369863013698627E-2</v>
      </c>
      <c r="M46" s="51"/>
      <c r="N46" s="242" t="s">
        <v>415</v>
      </c>
    </row>
    <row r="47" spans="1:16">
      <c r="A47" s="213" t="s">
        <v>82</v>
      </c>
      <c r="F47" s="18"/>
      <c r="G47" s="16" t="s">
        <v>24</v>
      </c>
      <c r="H47" s="19"/>
      <c r="I47" s="16">
        <v>30.4</v>
      </c>
      <c r="J47" s="27"/>
      <c r="K47" s="43"/>
      <c r="M47" s="51"/>
      <c r="N47" s="242" t="s">
        <v>432</v>
      </c>
      <c r="P47" s="65"/>
    </row>
    <row r="48" spans="1:16">
      <c r="A48" s="213" t="s">
        <v>83</v>
      </c>
      <c r="F48" s="18"/>
      <c r="G48" s="16"/>
      <c r="H48" s="19"/>
      <c r="I48" s="16"/>
      <c r="J48" s="27"/>
      <c r="K48" s="43"/>
      <c r="M48" s="51"/>
      <c r="N48" s="178"/>
    </row>
    <row r="49" spans="1:16">
      <c r="A49" s="213" t="s">
        <v>84</v>
      </c>
      <c r="F49" s="18"/>
      <c r="G49" s="16">
        <f>' 21-22 Agreed'!G40</f>
        <v>57.9</v>
      </c>
      <c r="H49" s="19"/>
      <c r="I49" s="16">
        <v>60.9</v>
      </c>
      <c r="J49" s="27" t="s">
        <v>97</v>
      </c>
      <c r="K49" s="43">
        <f>(I49-G49)/G49</f>
        <v>5.1813471502590677E-2</v>
      </c>
      <c r="M49" s="51"/>
      <c r="N49" s="242" t="s">
        <v>415</v>
      </c>
    </row>
    <row r="50" spans="1:16">
      <c r="A50" s="213" t="s">
        <v>86</v>
      </c>
      <c r="F50" s="18"/>
      <c r="G50" s="16">
        <f>' 21-22 Agreed'!G41</f>
        <v>102.6</v>
      </c>
      <c r="H50" s="19"/>
      <c r="I50" s="16">
        <v>91.1</v>
      </c>
      <c r="J50" s="27" t="s">
        <v>101</v>
      </c>
      <c r="K50" s="43">
        <f>(I50-G50)/G50</f>
        <v>-0.11208576998050683</v>
      </c>
      <c r="M50" s="51" t="s">
        <v>88</v>
      </c>
      <c r="N50" s="242" t="s">
        <v>433</v>
      </c>
    </row>
    <row r="51" spans="1:16">
      <c r="A51" s="213" t="s">
        <v>90</v>
      </c>
      <c r="F51" s="18"/>
      <c r="G51" s="16">
        <f>' 21-22 Agreed'!G42</f>
        <v>36</v>
      </c>
      <c r="H51" s="19"/>
      <c r="I51" s="16">
        <v>37.799999999999997</v>
      </c>
      <c r="J51" s="27" t="s">
        <v>110</v>
      </c>
      <c r="K51" s="43">
        <f>(I51-G51)/G51</f>
        <v>4.999999999999992E-2</v>
      </c>
      <c r="M51" s="51"/>
      <c r="N51" s="242" t="s">
        <v>415</v>
      </c>
      <c r="P51" s="65"/>
    </row>
    <row r="52" spans="1:16">
      <c r="A52" s="213" t="s">
        <v>393</v>
      </c>
      <c r="F52" s="18"/>
      <c r="G52" s="16">
        <v>0</v>
      </c>
      <c r="H52" s="19"/>
      <c r="I52" s="16">
        <v>37</v>
      </c>
      <c r="J52" s="27"/>
      <c r="K52" s="43"/>
      <c r="M52" s="51"/>
      <c r="N52" s="242" t="s">
        <v>434</v>
      </c>
      <c r="P52" s="65"/>
    </row>
    <row r="53" spans="1:16">
      <c r="A53" s="213"/>
      <c r="F53" s="18"/>
      <c r="G53" s="16"/>
      <c r="H53" s="19"/>
      <c r="I53" s="16"/>
      <c r="J53" s="27"/>
      <c r="K53" s="43"/>
      <c r="M53" s="51"/>
      <c r="N53" s="178"/>
    </row>
    <row r="54" spans="1:16" s="183" customFormat="1">
      <c r="A54" s="192" t="s">
        <v>92</v>
      </c>
      <c r="F54" s="184"/>
      <c r="G54" s="182"/>
      <c r="H54" s="185"/>
      <c r="I54" s="182"/>
      <c r="J54" s="191"/>
      <c r="K54" s="187"/>
      <c r="M54" s="188"/>
      <c r="N54" s="189"/>
    </row>
    <row r="55" spans="1:16" s="183" customFormat="1">
      <c r="A55" s="246" t="s">
        <v>93</v>
      </c>
      <c r="F55" s="184"/>
      <c r="G55" s="182"/>
      <c r="H55" s="184"/>
      <c r="I55" s="182"/>
      <c r="J55" s="191" t="s">
        <v>112</v>
      </c>
      <c r="K55" s="187"/>
      <c r="M55" s="188"/>
      <c r="N55" s="282" t="s">
        <v>435</v>
      </c>
    </row>
    <row r="56" spans="1:16" s="183" customFormat="1">
      <c r="A56" s="246" t="s">
        <v>96</v>
      </c>
      <c r="F56" s="184"/>
      <c r="G56" s="182"/>
      <c r="H56" s="185"/>
      <c r="I56" s="182"/>
      <c r="J56" s="186" t="s">
        <v>112</v>
      </c>
      <c r="K56" s="187"/>
      <c r="M56" s="188" t="s">
        <v>98</v>
      </c>
      <c r="N56" s="282"/>
    </row>
    <row r="57" spans="1:16" s="183" customFormat="1">
      <c r="A57" s="246" t="s">
        <v>100</v>
      </c>
      <c r="F57" s="184"/>
      <c r="G57" s="182"/>
      <c r="H57" s="185"/>
      <c r="I57" s="182"/>
      <c r="J57" s="191" t="s">
        <v>112</v>
      </c>
      <c r="K57" s="187"/>
      <c r="M57" s="188" t="s">
        <v>98</v>
      </c>
      <c r="N57" s="282"/>
    </row>
    <row r="58" spans="1:16" s="183" customFormat="1">
      <c r="A58" s="246" t="s">
        <v>103</v>
      </c>
      <c r="F58" s="184"/>
      <c r="G58" s="182"/>
      <c r="H58" s="185"/>
      <c r="I58" s="182"/>
      <c r="J58" s="186" t="s">
        <v>112</v>
      </c>
      <c r="K58" s="187"/>
      <c r="M58" s="188" t="s">
        <v>98</v>
      </c>
      <c r="N58" s="282"/>
      <c r="P58" s="190"/>
    </row>
    <row r="59" spans="1:16">
      <c r="A59" s="213"/>
      <c r="F59" s="18"/>
      <c r="G59" s="16"/>
      <c r="H59" s="19"/>
      <c r="I59" s="16"/>
      <c r="J59" s="2"/>
      <c r="K59" s="43"/>
      <c r="M59" s="51"/>
      <c r="N59" s="178"/>
    </row>
    <row r="60" spans="1:16">
      <c r="A60" s="14" t="s">
        <v>105</v>
      </c>
      <c r="F60" s="18"/>
      <c r="G60" s="16"/>
      <c r="H60" s="19"/>
      <c r="I60" s="16"/>
      <c r="J60" s="2"/>
      <c r="K60" s="43"/>
      <c r="M60" s="51"/>
      <c r="N60" s="178"/>
    </row>
    <row r="61" spans="1:16">
      <c r="A61" s="213" t="s">
        <v>106</v>
      </c>
      <c r="F61" s="18"/>
      <c r="G61" s="16">
        <f>' 21-22 Agreed'!G45</f>
        <v>109.37</v>
      </c>
      <c r="H61" s="19"/>
      <c r="I61" s="16"/>
      <c r="J61" s="2"/>
      <c r="K61" s="43">
        <f>(I61-G61)/G61</f>
        <v>-1</v>
      </c>
      <c r="M61" s="51" t="s">
        <v>55</v>
      </c>
      <c r="N61" s="242" t="s">
        <v>428</v>
      </c>
      <c r="P61" s="65"/>
    </row>
    <row r="62" spans="1:16">
      <c r="A62" s="213"/>
      <c r="F62" s="18"/>
      <c r="G62" s="16"/>
      <c r="H62" s="19"/>
      <c r="I62" s="16"/>
      <c r="J62" s="2"/>
      <c r="K62" s="43"/>
      <c r="M62" s="51"/>
      <c r="N62" s="178"/>
    </row>
    <row r="63" spans="1:16">
      <c r="A63" s="14" t="s">
        <v>108</v>
      </c>
      <c r="F63" s="18"/>
      <c r="G63" s="16"/>
      <c r="H63" s="17"/>
      <c r="I63" s="16"/>
      <c r="K63" s="43"/>
      <c r="M63" s="51"/>
      <c r="N63" s="178"/>
    </row>
    <row r="64" spans="1:16">
      <c r="A64" s="213" t="s">
        <v>109</v>
      </c>
      <c r="F64" s="18"/>
      <c r="G64" s="16">
        <f>' 21-22 Agreed'!G48</f>
        <v>81.599999999999994</v>
      </c>
      <c r="H64" s="19"/>
      <c r="I64" s="16">
        <v>85.8</v>
      </c>
      <c r="J64" s="27" t="s">
        <v>115</v>
      </c>
      <c r="K64" s="43">
        <f>(I64-G64)/G64</f>
        <v>5.1470588235294157E-2</v>
      </c>
      <c r="M64" s="51" t="s">
        <v>88</v>
      </c>
      <c r="N64" s="242" t="s">
        <v>415</v>
      </c>
    </row>
    <row r="65" spans="1:16" ht="13.5" thickBot="1">
      <c r="A65" s="215" t="s">
        <v>111</v>
      </c>
      <c r="B65" s="9"/>
      <c r="C65" s="9"/>
      <c r="D65" s="9"/>
      <c r="E65" s="9"/>
      <c r="F65" s="44"/>
      <c r="G65" s="24">
        <f>' 21-22 Agreed'!G49</f>
        <v>40.799999999999997</v>
      </c>
      <c r="H65" s="45"/>
      <c r="I65" s="24">
        <v>42.9</v>
      </c>
      <c r="J65" s="67" t="s">
        <v>140</v>
      </c>
      <c r="K65" s="46">
        <f>(I65-G65)/G65</f>
        <v>5.1470588235294157E-2</v>
      </c>
      <c r="L65" s="9"/>
      <c r="M65" s="53" t="s">
        <v>88</v>
      </c>
      <c r="N65" s="242" t="s">
        <v>415</v>
      </c>
      <c r="P65" s="65"/>
    </row>
    <row r="66" spans="1:16">
      <c r="A66" s="6"/>
      <c r="F66" s="15"/>
      <c r="G66" s="16"/>
      <c r="H66" s="19"/>
      <c r="I66" s="16"/>
      <c r="K66" s="43"/>
      <c r="M66" s="51"/>
      <c r="N66" s="179"/>
    </row>
    <row r="67" spans="1:16">
      <c r="A67" s="14" t="s">
        <v>113</v>
      </c>
      <c r="F67" s="15"/>
      <c r="G67" s="16"/>
      <c r="H67" s="19"/>
      <c r="I67" s="16"/>
      <c r="K67" s="43"/>
      <c r="M67" s="51"/>
      <c r="N67" s="178"/>
    </row>
    <row r="68" spans="1:16">
      <c r="A68" s="213" t="s">
        <v>436</v>
      </c>
      <c r="F68" s="18"/>
      <c r="G68" s="16">
        <f>' 21-22 Agreed'!G53</f>
        <v>88</v>
      </c>
      <c r="H68" s="19"/>
      <c r="I68" s="16">
        <v>88</v>
      </c>
      <c r="J68" s="2"/>
      <c r="K68" s="43">
        <f>(I68-G68)/G68</f>
        <v>0</v>
      </c>
      <c r="L68" s="22"/>
      <c r="M68" s="51" t="s">
        <v>116</v>
      </c>
      <c r="N68" s="242" t="s">
        <v>437</v>
      </c>
    </row>
    <row r="69" spans="1:16">
      <c r="A69" s="213" t="s">
        <v>438</v>
      </c>
      <c r="F69" s="18"/>
      <c r="G69" s="16">
        <f>' 21-22 Agreed'!G54</f>
        <v>62</v>
      </c>
      <c r="H69" s="19"/>
      <c r="I69" s="16">
        <v>62</v>
      </c>
      <c r="J69" s="27"/>
      <c r="K69" s="43">
        <f t="shared" ref="K69:K85" si="0">(I69-G69)/G69</f>
        <v>0</v>
      </c>
      <c r="M69" s="51" t="s">
        <v>119</v>
      </c>
      <c r="N69" s="242" t="s">
        <v>439</v>
      </c>
    </row>
    <row r="70" spans="1:16">
      <c r="A70" s="213" t="s">
        <v>355</v>
      </c>
      <c r="F70" s="18"/>
      <c r="G70" s="16">
        <f>' 21-22 Agreed'!G55</f>
        <v>4</v>
      </c>
      <c r="H70" s="19"/>
      <c r="I70" s="16">
        <v>4</v>
      </c>
      <c r="J70" s="27"/>
      <c r="K70" s="43">
        <f t="shared" si="0"/>
        <v>0</v>
      </c>
      <c r="M70" s="51" t="s">
        <v>122</v>
      </c>
      <c r="N70" s="242"/>
    </row>
    <row r="71" spans="1:16">
      <c r="A71" s="213" t="s">
        <v>440</v>
      </c>
      <c r="F71" s="18"/>
      <c r="G71" s="16">
        <f>' 21-22 Agreed'!G56</f>
        <v>79.5</v>
      </c>
      <c r="H71" s="19"/>
      <c r="I71" s="16">
        <v>79.5</v>
      </c>
      <c r="J71" s="27"/>
      <c r="K71" s="43">
        <f t="shared" si="0"/>
        <v>0</v>
      </c>
      <c r="M71" s="51" t="s">
        <v>125</v>
      </c>
      <c r="N71" s="178"/>
    </row>
    <row r="72" spans="1:16">
      <c r="A72" s="213" t="s">
        <v>441</v>
      </c>
      <c r="F72" s="18"/>
      <c r="G72" s="16">
        <f>' 21-22 Agreed'!G57</f>
        <v>49</v>
      </c>
      <c r="H72" s="19"/>
      <c r="I72" s="16">
        <v>49</v>
      </c>
      <c r="J72" s="27"/>
      <c r="K72" s="43">
        <f t="shared" si="0"/>
        <v>0</v>
      </c>
      <c r="M72" s="51"/>
      <c r="N72" s="178"/>
    </row>
    <row r="73" spans="1:16">
      <c r="A73" s="213" t="s">
        <v>358</v>
      </c>
      <c r="F73" s="18"/>
      <c r="G73" s="16">
        <f>' 21-22 Agreed'!G58</f>
        <v>4</v>
      </c>
      <c r="H73" s="19"/>
      <c r="I73" s="16">
        <v>4</v>
      </c>
      <c r="J73" s="27"/>
      <c r="K73" s="43">
        <f t="shared" si="0"/>
        <v>0</v>
      </c>
      <c r="L73" s="22"/>
      <c r="M73" s="51"/>
      <c r="N73" s="178"/>
    </row>
    <row r="74" spans="1:16">
      <c r="A74" s="6" t="s">
        <v>359</v>
      </c>
      <c r="F74" s="18"/>
      <c r="G74" s="16">
        <f>' 21-22 Agreed'!G59</f>
        <v>90</v>
      </c>
      <c r="H74" s="19"/>
      <c r="I74" s="16">
        <v>90</v>
      </c>
      <c r="J74" s="27"/>
      <c r="K74" s="43">
        <f t="shared" si="0"/>
        <v>0</v>
      </c>
      <c r="M74" s="51" t="s">
        <v>129</v>
      </c>
      <c r="N74" s="178"/>
    </row>
    <row r="75" spans="1:16">
      <c r="A75" s="6" t="s">
        <v>360</v>
      </c>
      <c r="F75" s="18"/>
      <c r="G75" s="16">
        <f>' 21-22 Agreed'!G60</f>
        <v>65</v>
      </c>
      <c r="H75" s="19"/>
      <c r="I75" s="16">
        <v>65</v>
      </c>
      <c r="J75" s="244"/>
      <c r="K75" s="43">
        <f t="shared" si="0"/>
        <v>0</v>
      </c>
      <c r="M75" s="51"/>
      <c r="N75" s="178"/>
    </row>
    <row r="76" spans="1:16">
      <c r="A76" s="213" t="s">
        <v>362</v>
      </c>
      <c r="F76" s="18"/>
      <c r="G76" s="219" t="s">
        <v>442</v>
      </c>
      <c r="H76" s="19"/>
      <c r="I76" s="16">
        <v>20</v>
      </c>
      <c r="J76" s="244"/>
      <c r="K76" s="43"/>
      <c r="M76" s="51"/>
      <c r="N76" s="242" t="s">
        <v>443</v>
      </c>
    </row>
    <row r="77" spans="1:16">
      <c r="A77" s="213" t="s">
        <v>394</v>
      </c>
      <c r="F77" s="18"/>
      <c r="G77" s="219" t="s">
        <v>442</v>
      </c>
      <c r="H77" s="19"/>
      <c r="I77" s="16">
        <v>100</v>
      </c>
      <c r="J77" s="244"/>
      <c r="K77" s="43"/>
      <c r="M77" s="51"/>
      <c r="N77" s="242" t="s">
        <v>443</v>
      </c>
    </row>
    <row r="78" spans="1:16">
      <c r="A78" s="213" t="s">
        <v>364</v>
      </c>
      <c r="F78" s="18"/>
      <c r="G78" s="16">
        <f>' 21-22 Agreed'!G61</f>
        <v>84</v>
      </c>
      <c r="H78" s="19"/>
      <c r="I78" s="16">
        <v>84</v>
      </c>
      <c r="J78" s="27"/>
      <c r="K78" s="43">
        <f t="shared" si="0"/>
        <v>0</v>
      </c>
      <c r="M78" s="51"/>
      <c r="N78" s="178"/>
    </row>
    <row r="79" spans="1:16">
      <c r="A79" s="213" t="s">
        <v>395</v>
      </c>
      <c r="F79" s="18"/>
      <c r="G79" s="16">
        <f>' 21-22 Agreed'!G62</f>
        <v>200</v>
      </c>
      <c r="H79" s="19"/>
      <c r="I79" s="16">
        <v>200</v>
      </c>
      <c r="J79" s="27"/>
      <c r="K79" s="43">
        <f t="shared" si="0"/>
        <v>0</v>
      </c>
      <c r="M79" s="51"/>
      <c r="N79" s="198"/>
    </row>
    <row r="80" spans="1:16">
      <c r="A80" s="6" t="s">
        <v>132</v>
      </c>
      <c r="F80" s="18"/>
      <c r="G80" s="16">
        <f>' 21-22 Agreed'!G63</f>
        <v>200</v>
      </c>
      <c r="H80" s="19"/>
      <c r="I80" s="16">
        <v>200</v>
      </c>
      <c r="J80" s="27"/>
      <c r="K80" s="43">
        <f t="shared" si="0"/>
        <v>0</v>
      </c>
      <c r="M80" s="51"/>
      <c r="N80" s="178"/>
    </row>
    <row r="81" spans="1:17">
      <c r="A81" s="213" t="s">
        <v>367</v>
      </c>
      <c r="F81" s="18"/>
      <c r="G81" s="219" t="s">
        <v>442</v>
      </c>
      <c r="H81" s="19"/>
      <c r="I81" s="16">
        <v>13</v>
      </c>
      <c r="J81" s="27"/>
      <c r="K81" s="43"/>
      <c r="M81" s="51"/>
      <c r="N81" s="242" t="s">
        <v>443</v>
      </c>
    </row>
    <row r="82" spans="1:17">
      <c r="A82" s="213" t="s">
        <v>368</v>
      </c>
      <c r="F82" s="18"/>
      <c r="G82" s="219" t="s">
        <v>442</v>
      </c>
      <c r="H82" s="19"/>
      <c r="I82" s="16">
        <v>20</v>
      </c>
      <c r="J82" s="27"/>
      <c r="K82" s="43"/>
      <c r="M82" s="51"/>
      <c r="N82" s="242" t="s">
        <v>443</v>
      </c>
    </row>
    <row r="83" spans="1:17">
      <c r="A83" s="6" t="s">
        <v>133</v>
      </c>
      <c r="F83" s="18"/>
      <c r="G83" s="16">
        <f>' 21-22 Agreed'!G64</f>
        <v>200</v>
      </c>
      <c r="H83" s="19"/>
      <c r="I83" s="16">
        <v>200</v>
      </c>
      <c r="J83" s="27"/>
      <c r="K83" s="43">
        <f t="shared" si="0"/>
        <v>0</v>
      </c>
      <c r="M83" s="51"/>
      <c r="N83" s="178"/>
    </row>
    <row r="84" spans="1:17">
      <c r="A84" s="213" t="s">
        <v>444</v>
      </c>
      <c r="F84" s="15"/>
      <c r="G84" s="16">
        <f>' 21-22 Agreed'!G65</f>
        <v>34</v>
      </c>
      <c r="H84" s="19"/>
      <c r="I84" s="16">
        <v>34</v>
      </c>
      <c r="J84" s="27"/>
      <c r="K84" s="43">
        <f>(I84-G84)/G84</f>
        <v>0</v>
      </c>
      <c r="M84" s="51" t="s">
        <v>135</v>
      </c>
      <c r="N84" s="242"/>
    </row>
    <row r="85" spans="1:17">
      <c r="A85" s="213" t="s">
        <v>445</v>
      </c>
      <c r="F85" s="18"/>
      <c r="G85" s="16">
        <f>' 21-22 Agreed'!G66</f>
        <v>12.25</v>
      </c>
      <c r="H85" s="19"/>
      <c r="I85" s="16">
        <v>12.25</v>
      </c>
      <c r="J85" s="27"/>
      <c r="K85" s="43">
        <f t="shared" si="0"/>
        <v>0</v>
      </c>
      <c r="M85" s="51"/>
      <c r="N85" s="178"/>
      <c r="P85" s="65"/>
    </row>
    <row r="86" spans="1:17">
      <c r="A86" s="6"/>
      <c r="F86" s="18"/>
      <c r="G86" s="16"/>
      <c r="H86" s="19"/>
      <c r="I86" s="16"/>
      <c r="K86" s="43"/>
      <c r="M86" s="51"/>
      <c r="N86" s="178"/>
    </row>
    <row r="87" spans="1:17">
      <c r="A87" s="14" t="s">
        <v>138</v>
      </c>
      <c r="F87" s="15"/>
      <c r="G87" s="16"/>
      <c r="H87" s="17"/>
      <c r="I87" s="16"/>
      <c r="K87" s="43"/>
      <c r="M87" s="51"/>
      <c r="N87" s="178"/>
    </row>
    <row r="88" spans="1:17">
      <c r="A88" s="6" t="s">
        <v>139</v>
      </c>
      <c r="F88" s="18"/>
      <c r="G88" s="16">
        <f>' 21-22 Agreed'!G69</f>
        <v>64.72</v>
      </c>
      <c r="H88" s="19"/>
      <c r="I88" s="16">
        <v>69.300478646468008</v>
      </c>
      <c r="J88" s="27"/>
      <c r="K88" s="43">
        <f t="shared" ref="K88:K97" si="1">(I88-G88)/G88</f>
        <v>7.0773773894746747E-2</v>
      </c>
      <c r="M88" s="57"/>
      <c r="N88" s="283" t="s">
        <v>446</v>
      </c>
      <c r="O88" s="56"/>
      <c r="Q88" s="56"/>
    </row>
    <row r="89" spans="1:17">
      <c r="A89" s="6" t="s">
        <v>142</v>
      </c>
      <c r="F89" s="18"/>
      <c r="G89" s="16">
        <f>' 21-22 Agreed'!G70</f>
        <v>78.81</v>
      </c>
      <c r="H89" s="19"/>
      <c r="I89" s="16">
        <v>86.641111436927787</v>
      </c>
      <c r="J89" s="27"/>
      <c r="K89" s="43">
        <f t="shared" si="1"/>
        <v>9.9366976740613941E-2</v>
      </c>
      <c r="M89" s="51"/>
      <c r="N89" s="284"/>
      <c r="O89" s="56"/>
      <c r="Q89" s="56"/>
    </row>
    <row r="90" spans="1:17">
      <c r="A90" s="6" t="s">
        <v>143</v>
      </c>
      <c r="F90" s="18"/>
      <c r="G90" s="16">
        <f>' 21-22 Agreed'!G71</f>
        <v>78.489999999999995</v>
      </c>
      <c r="H90" s="19"/>
      <c r="I90" s="16">
        <v>84.330229393015088</v>
      </c>
      <c r="J90" s="27"/>
      <c r="K90" s="43">
        <f t="shared" si="1"/>
        <v>7.4407305300230528E-2</v>
      </c>
      <c r="M90" s="51"/>
      <c r="N90" s="284"/>
      <c r="O90" s="56"/>
      <c r="Q90" s="56"/>
    </row>
    <row r="91" spans="1:17">
      <c r="A91" s="6" t="s">
        <v>144</v>
      </c>
      <c r="F91" s="18"/>
      <c r="G91" s="16">
        <f>' 21-22 Agreed'!G72</f>
        <v>84.41</v>
      </c>
      <c r="H91" s="19"/>
      <c r="I91" s="16">
        <v>89.182461191681583</v>
      </c>
      <c r="J91" s="27"/>
      <c r="K91" s="43">
        <f t="shared" si="1"/>
        <v>5.6539049777059425E-2</v>
      </c>
      <c r="M91" s="51"/>
      <c r="N91" s="284"/>
      <c r="O91" s="56"/>
      <c r="Q91" s="56"/>
    </row>
    <row r="92" spans="1:17">
      <c r="A92" s="6" t="s">
        <v>145</v>
      </c>
      <c r="F92" s="18"/>
      <c r="G92" s="16">
        <f>' 21-22 Agreed'!G73</f>
        <v>104.03</v>
      </c>
      <c r="H92" s="19"/>
      <c r="I92" s="16">
        <v>116.93838915471068</v>
      </c>
      <c r="J92" s="2"/>
      <c r="K92" s="43">
        <f t="shared" si="1"/>
        <v>0.12408333321840503</v>
      </c>
      <c r="M92" s="51"/>
      <c r="N92" s="284"/>
      <c r="O92" s="56"/>
      <c r="Q92" s="56"/>
    </row>
    <row r="93" spans="1:17">
      <c r="A93" s="6" t="s">
        <v>146</v>
      </c>
      <c r="F93" s="18"/>
      <c r="G93" s="16">
        <f>' 21-22 Agreed'!G74</f>
        <v>122.88</v>
      </c>
      <c r="H93" s="19"/>
      <c r="I93" s="16">
        <v>133.40090092014202</v>
      </c>
      <c r="J93" s="27"/>
      <c r="K93" s="43">
        <f t="shared" si="1"/>
        <v>8.5619310873551652E-2</v>
      </c>
      <c r="M93" s="51"/>
      <c r="N93" s="284"/>
      <c r="O93" s="56"/>
      <c r="Q93" s="56"/>
    </row>
    <row r="94" spans="1:17">
      <c r="A94" s="6" t="s">
        <v>147</v>
      </c>
      <c r="F94" s="15"/>
      <c r="G94" s="16">
        <f>' 21-22 Agreed'!G75</f>
        <v>38.81</v>
      </c>
      <c r="H94" s="19"/>
      <c r="I94" s="16">
        <f>'[1]Hourly Rates Summary'!$N$20</f>
        <v>39.680104940928864</v>
      </c>
      <c r="J94" s="27"/>
      <c r="K94" s="43">
        <f t="shared" si="1"/>
        <v>2.2419606826304082E-2</v>
      </c>
      <c r="M94" s="188" t="s">
        <v>148</v>
      </c>
      <c r="N94" s="284"/>
    </row>
    <row r="95" spans="1:17">
      <c r="A95" s="6" t="s">
        <v>149</v>
      </c>
      <c r="F95" s="15"/>
      <c r="G95" s="16">
        <f>' 21-22 Agreed'!G76</f>
        <v>27.58</v>
      </c>
      <c r="H95" s="19"/>
      <c r="I95" s="16">
        <f>'[1]Hourly Rates Summary'!$L$20</f>
        <v>27.930879027988027</v>
      </c>
      <c r="J95" s="27"/>
      <c r="K95" s="43">
        <f t="shared" si="1"/>
        <v>1.2722227265700825E-2</v>
      </c>
      <c r="M95" s="188" t="s">
        <v>148</v>
      </c>
      <c r="N95" s="284"/>
      <c r="O95" s="56"/>
    </row>
    <row r="96" spans="1:17">
      <c r="A96" s="213" t="s">
        <v>150</v>
      </c>
      <c r="F96" s="15"/>
      <c r="G96" s="16">
        <f>' 21-22 Agreed'!G77</f>
        <v>39.06</v>
      </c>
      <c r="H96" s="19"/>
      <c r="I96" s="16">
        <f>'[1]Hourly Rates Summary'!$M$20</f>
        <v>39.166566803621663</v>
      </c>
      <c r="J96" s="27"/>
      <c r="K96" s="43">
        <f t="shared" si="1"/>
        <v>2.7282847829406221E-3</v>
      </c>
      <c r="M96" s="188" t="s">
        <v>148</v>
      </c>
      <c r="N96" s="284"/>
      <c r="O96" s="56"/>
    </row>
    <row r="97" spans="1:16">
      <c r="A97" s="213" t="s">
        <v>151</v>
      </c>
      <c r="F97" s="15"/>
      <c r="G97" s="16">
        <f>' 21-22 Agreed'!G78</f>
        <v>46.84</v>
      </c>
      <c r="H97" s="19"/>
      <c r="I97" s="16">
        <f>'[1]Hourly Rates Summary'!$O$20</f>
        <v>49.865918006565472</v>
      </c>
      <c r="J97" s="27"/>
      <c r="K97" s="43">
        <f t="shared" si="1"/>
        <v>6.4601153000970718E-2</v>
      </c>
      <c r="M97" s="188" t="s">
        <v>148</v>
      </c>
      <c r="N97" s="284"/>
      <c r="O97" s="56"/>
      <c r="P97" s="65"/>
    </row>
    <row r="98" spans="1:16">
      <c r="A98" s="6"/>
      <c r="F98" s="15"/>
      <c r="G98" s="16"/>
      <c r="H98" s="17"/>
      <c r="I98" s="16"/>
      <c r="K98" s="43"/>
      <c r="M98" s="51"/>
      <c r="N98" s="178"/>
    </row>
    <row r="99" spans="1:16">
      <c r="A99" s="14" t="s">
        <v>152</v>
      </c>
      <c r="F99" s="15"/>
      <c r="G99" s="16"/>
      <c r="H99" s="19"/>
      <c r="I99" s="16"/>
      <c r="K99" s="43"/>
      <c r="M99" s="51"/>
      <c r="N99" s="178"/>
    </row>
    <row r="100" spans="1:16">
      <c r="A100" s="213" t="s">
        <v>155</v>
      </c>
      <c r="F100" s="15"/>
      <c r="G100" s="16">
        <f>' 21-22 Agreed'!G81</f>
        <v>91.8</v>
      </c>
      <c r="H100" s="19"/>
      <c r="I100" s="16">
        <v>96.5</v>
      </c>
      <c r="J100" s="27" t="s">
        <v>156</v>
      </c>
      <c r="K100" s="43">
        <f>(I100-G100)/G100</f>
        <v>5.1198257080610057E-2</v>
      </c>
      <c r="M100" s="51"/>
      <c r="N100" s="242" t="s">
        <v>415</v>
      </c>
    </row>
    <row r="101" spans="1:16">
      <c r="A101" s="213" t="s">
        <v>157</v>
      </c>
      <c r="F101" s="15"/>
      <c r="G101" s="16">
        <f>' 21-22 Agreed'!G82</f>
        <v>30.8</v>
      </c>
      <c r="H101" s="19"/>
      <c r="I101" s="16">
        <v>32.4</v>
      </c>
      <c r="J101" s="27" t="s">
        <v>158</v>
      </c>
      <c r="K101" s="43">
        <f>(I101-G101)/G101</f>
        <v>5.1948051948051875E-2</v>
      </c>
      <c r="M101" s="51" t="s">
        <v>159</v>
      </c>
      <c r="N101" s="242" t="s">
        <v>415</v>
      </c>
      <c r="P101" s="65"/>
    </row>
    <row r="102" spans="1:16">
      <c r="A102" s="213"/>
      <c r="F102" s="15"/>
      <c r="G102" s="16"/>
      <c r="H102" s="19"/>
      <c r="I102" s="16"/>
      <c r="J102" s="27"/>
      <c r="K102" s="43"/>
      <c r="M102" s="51"/>
      <c r="N102" s="242"/>
      <c r="P102" s="65"/>
    </row>
    <row r="103" spans="1:16">
      <c r="A103" s="14" t="s">
        <v>399</v>
      </c>
      <c r="F103" s="15"/>
      <c r="G103" s="16"/>
      <c r="H103" s="19"/>
      <c r="I103" s="16"/>
      <c r="J103" s="27"/>
      <c r="K103" s="43"/>
      <c r="M103" s="51"/>
      <c r="N103" s="242"/>
      <c r="P103" s="65"/>
    </row>
    <row r="104" spans="1:16">
      <c r="A104" s="217" t="s">
        <v>400</v>
      </c>
      <c r="F104" s="15"/>
      <c r="G104" s="219" t="s">
        <v>442</v>
      </c>
      <c r="H104" s="19"/>
      <c r="I104" s="16">
        <v>32.4</v>
      </c>
      <c r="J104" s="27"/>
      <c r="K104" s="43"/>
      <c r="M104" s="51"/>
      <c r="N104" s="242" t="s">
        <v>443</v>
      </c>
      <c r="P104" s="65"/>
    </row>
    <row r="105" spans="1:16">
      <c r="A105" s="217" t="s">
        <v>401</v>
      </c>
      <c r="F105" s="15"/>
      <c r="G105" s="219" t="s">
        <v>442</v>
      </c>
      <c r="H105" s="19"/>
      <c r="I105" s="16">
        <v>137.30000000000001</v>
      </c>
      <c r="J105" s="27"/>
      <c r="K105" s="43"/>
      <c r="M105" s="51"/>
      <c r="N105" s="242" t="s">
        <v>443</v>
      </c>
      <c r="P105" s="65"/>
    </row>
    <row r="106" spans="1:16">
      <c r="A106" s="217" t="s">
        <v>402</v>
      </c>
      <c r="F106" s="15"/>
      <c r="G106" s="219" t="s">
        <v>442</v>
      </c>
      <c r="H106" s="19"/>
      <c r="I106" s="16">
        <v>153.5</v>
      </c>
      <c r="J106" s="27"/>
      <c r="K106" s="43"/>
      <c r="M106" s="51"/>
      <c r="N106" s="242" t="s">
        <v>443</v>
      </c>
      <c r="P106" s="65"/>
    </row>
    <row r="107" spans="1:16">
      <c r="A107" s="213"/>
      <c r="F107" s="15"/>
      <c r="G107" s="16"/>
      <c r="H107" s="19"/>
      <c r="I107" s="16"/>
      <c r="K107" s="43"/>
      <c r="M107" s="51"/>
      <c r="N107" s="178"/>
      <c r="P107" s="65"/>
    </row>
    <row r="108" spans="1:16" ht="25.5">
      <c r="A108" s="14" t="s">
        <v>160</v>
      </c>
      <c r="F108" s="15"/>
      <c r="G108" s="16"/>
      <c r="H108" s="19"/>
      <c r="I108" s="16"/>
      <c r="K108" s="43"/>
      <c r="M108" s="51"/>
      <c r="N108" s="242" t="s">
        <v>447</v>
      </c>
      <c r="P108" s="65"/>
    </row>
    <row r="109" spans="1:16">
      <c r="A109" s="213" t="s">
        <v>161</v>
      </c>
      <c r="F109" s="15"/>
      <c r="G109" s="16">
        <f>' 21-22 Agreed'!G85</f>
        <v>57</v>
      </c>
      <c r="H109" s="19"/>
      <c r="I109" s="16">
        <v>57</v>
      </c>
      <c r="J109" s="27"/>
      <c r="K109" s="43">
        <f>(I109-G109)/G109</f>
        <v>0</v>
      </c>
      <c r="M109" s="51"/>
      <c r="N109" s="178" t="s">
        <v>403</v>
      </c>
      <c r="P109" s="65"/>
    </row>
    <row r="110" spans="1:16">
      <c r="A110" s="213" t="s">
        <v>404</v>
      </c>
      <c r="F110" s="15"/>
      <c r="G110" s="16">
        <f>' 21-22 Agreed'!G86</f>
        <v>154</v>
      </c>
      <c r="H110" s="19"/>
      <c r="I110" s="16">
        <v>154</v>
      </c>
      <c r="J110" s="27"/>
      <c r="K110" s="43">
        <f>(I110-G110)/G110</f>
        <v>0</v>
      </c>
      <c r="M110" s="51"/>
      <c r="N110" s="178" t="s">
        <v>403</v>
      </c>
      <c r="P110" s="65"/>
    </row>
    <row r="111" spans="1:16">
      <c r="A111" s="213" t="s">
        <v>405</v>
      </c>
      <c r="F111" s="15"/>
      <c r="G111" s="16">
        <f>' 21-22 Agreed'!G87</f>
        <v>166</v>
      </c>
      <c r="H111" s="19"/>
      <c r="I111" s="16">
        <v>166</v>
      </c>
      <c r="J111" s="27"/>
      <c r="K111" s="43">
        <f>(I111-G111)/G111</f>
        <v>0</v>
      </c>
      <c r="M111" s="51"/>
      <c r="N111" s="178" t="s">
        <v>403</v>
      </c>
      <c r="P111" s="65"/>
    </row>
    <row r="112" spans="1:16">
      <c r="A112" s="213" t="s">
        <v>164</v>
      </c>
      <c r="F112" s="15"/>
      <c r="G112" s="16">
        <f>' 21-22 Agreed'!G88</f>
        <v>251</v>
      </c>
      <c r="H112" s="19"/>
      <c r="I112" s="16">
        <v>251</v>
      </c>
      <c r="J112" s="27"/>
      <c r="K112" s="43">
        <f>(I112-G112)/G112</f>
        <v>0</v>
      </c>
      <c r="M112" s="51"/>
      <c r="N112" s="178" t="s">
        <v>403</v>
      </c>
      <c r="P112" s="65"/>
    </row>
    <row r="113" spans="1:16">
      <c r="A113" s="213" t="s">
        <v>406</v>
      </c>
      <c r="F113" s="15"/>
      <c r="G113" s="16">
        <f>' 21-22 Agreed'!G89</f>
        <v>94</v>
      </c>
      <c r="H113" s="19"/>
      <c r="I113" s="16">
        <v>94</v>
      </c>
      <c r="J113" s="27"/>
      <c r="K113" s="43">
        <f>(I113-G113)/G113</f>
        <v>0</v>
      </c>
      <c r="M113" s="51"/>
      <c r="N113" s="178" t="s">
        <v>403</v>
      </c>
      <c r="P113" s="65"/>
    </row>
    <row r="114" spans="1:16">
      <c r="A114" s="213"/>
      <c r="F114" s="15"/>
      <c r="G114" s="16"/>
      <c r="H114" s="19"/>
      <c r="I114" s="16"/>
      <c r="K114" s="43"/>
      <c r="M114" s="51"/>
      <c r="N114" s="178"/>
    </row>
    <row r="115" spans="1:16">
      <c r="A115" s="14" t="s">
        <v>448</v>
      </c>
      <c r="F115" s="15"/>
      <c r="G115" s="16"/>
      <c r="H115" s="19"/>
      <c r="I115" s="16"/>
      <c r="K115" s="43"/>
      <c r="M115" s="51"/>
      <c r="N115" s="178"/>
    </row>
    <row r="116" spans="1:16">
      <c r="A116" s="213" t="s">
        <v>169</v>
      </c>
      <c r="F116" s="15"/>
      <c r="G116" s="16">
        <f>' 21-22 Agreed'!G92</f>
        <v>54.79</v>
      </c>
      <c r="H116" s="19"/>
      <c r="I116" s="16">
        <f>48*1.2</f>
        <v>57.599999999999994</v>
      </c>
      <c r="J116" s="27"/>
      <c r="K116" s="43">
        <f t="shared" ref="K116:K121" si="2">(I116-G116)/G116</f>
        <v>5.1286731155320224E-2</v>
      </c>
      <c r="M116" s="54"/>
      <c r="N116" s="285" t="s">
        <v>449</v>
      </c>
    </row>
    <row r="117" spans="1:16">
      <c r="A117" s="213" t="s">
        <v>172</v>
      </c>
      <c r="F117" s="15"/>
      <c r="G117" s="16">
        <f>' 21-22 Agreed'!G93</f>
        <v>54.79</v>
      </c>
      <c r="H117" s="19"/>
      <c r="I117" s="16">
        <f>48*1.2</f>
        <v>57.599999999999994</v>
      </c>
      <c r="J117" s="27"/>
      <c r="K117" s="43">
        <f t="shared" si="2"/>
        <v>5.1286731155320224E-2</v>
      </c>
      <c r="M117" s="54"/>
      <c r="N117" s="285"/>
    </row>
    <row r="118" spans="1:16">
      <c r="A118" s="213" t="s">
        <v>409</v>
      </c>
      <c r="F118" s="15"/>
      <c r="G118" s="16">
        <f>' 21-22 Agreed'!G94</f>
        <v>82.2</v>
      </c>
      <c r="H118" s="19"/>
      <c r="I118" s="16">
        <f>72*1.2</f>
        <v>86.399999999999991</v>
      </c>
      <c r="J118" s="27"/>
      <c r="K118" s="43">
        <f t="shared" si="2"/>
        <v>5.1094890510948766E-2</v>
      </c>
      <c r="M118" s="54"/>
      <c r="N118" s="285"/>
    </row>
    <row r="119" spans="1:16">
      <c r="A119" s="213" t="s">
        <v>174</v>
      </c>
      <c r="F119" s="15"/>
      <c r="G119" s="16">
        <f>' 21-22 Agreed'!G95</f>
        <v>66.2</v>
      </c>
      <c r="H119" s="17"/>
      <c r="I119" s="16">
        <f>58*1.2</f>
        <v>69.599999999999994</v>
      </c>
      <c r="J119" s="27"/>
      <c r="K119" s="43">
        <f t="shared" si="2"/>
        <v>5.135951661631407E-2</v>
      </c>
      <c r="L119" s="17"/>
      <c r="M119" s="54" t="s">
        <v>88</v>
      </c>
      <c r="N119" s="285"/>
    </row>
    <row r="120" spans="1:16">
      <c r="A120" s="213" t="s">
        <v>175</v>
      </c>
      <c r="F120" s="15"/>
      <c r="G120" s="16">
        <f>' 21-22 Agreed'!G96</f>
        <v>99.31</v>
      </c>
      <c r="H120" s="17"/>
      <c r="I120" s="16">
        <f>87*1.2</f>
        <v>104.39999999999999</v>
      </c>
      <c r="J120" s="27"/>
      <c r="K120" s="43">
        <f t="shared" si="2"/>
        <v>5.1253650186285256E-2</v>
      </c>
      <c r="M120" s="54"/>
      <c r="N120" s="285"/>
    </row>
    <row r="121" spans="1:16">
      <c r="A121" s="213" t="s">
        <v>176</v>
      </c>
      <c r="F121" s="15"/>
      <c r="G121" s="16">
        <f>' 21-22 Agreed'!G97</f>
        <v>132.41999999999999</v>
      </c>
      <c r="H121" s="17"/>
      <c r="I121" s="16">
        <f>116*1.2</f>
        <v>139.19999999999999</v>
      </c>
      <c r="J121" s="27"/>
      <c r="K121" s="43">
        <f t="shared" si="2"/>
        <v>5.1200724966017234E-2</v>
      </c>
      <c r="M121" s="54"/>
      <c r="N121" s="285"/>
    </row>
    <row r="122" spans="1:16">
      <c r="A122" s="213"/>
      <c r="F122" s="15"/>
      <c r="G122" s="16"/>
      <c r="H122" s="17"/>
      <c r="I122" s="16"/>
      <c r="J122" s="27"/>
      <c r="K122" s="43"/>
      <c r="M122" s="54"/>
      <c r="N122" s="178"/>
    </row>
    <row r="123" spans="1:16">
      <c r="A123" s="14" t="s">
        <v>177</v>
      </c>
      <c r="F123" s="15"/>
      <c r="G123" s="16"/>
      <c r="H123" s="17"/>
      <c r="I123" s="16"/>
      <c r="J123" s="27"/>
      <c r="K123" s="43"/>
      <c r="M123" s="54"/>
      <c r="N123" s="178"/>
    </row>
    <row r="124" spans="1:16">
      <c r="A124" s="213" t="s">
        <v>178</v>
      </c>
      <c r="F124" s="15"/>
      <c r="G124" s="16">
        <f>' 21-22 Agreed'!G100</f>
        <v>92</v>
      </c>
      <c r="H124" s="19"/>
      <c r="I124" s="16">
        <v>96.7</v>
      </c>
      <c r="J124" s="27"/>
      <c r="K124" s="43">
        <f t="shared" ref="K124:K132" si="3">(I124-G124)/G124</f>
        <v>5.1086956521739162E-2</v>
      </c>
      <c r="M124" s="51"/>
      <c r="N124" s="242" t="s">
        <v>415</v>
      </c>
    </row>
    <row r="125" spans="1:16">
      <c r="A125" s="213" t="s">
        <v>180</v>
      </c>
      <c r="F125" s="15"/>
      <c r="G125" s="16">
        <f>' 21-22 Agreed'!G101</f>
        <v>36.700000000000003</v>
      </c>
      <c r="H125" s="19"/>
      <c r="I125" s="16">
        <v>38.6</v>
      </c>
      <c r="J125" s="27"/>
      <c r="K125" s="43">
        <f t="shared" si="3"/>
        <v>5.1771117166212494E-2</v>
      </c>
      <c r="M125" s="51"/>
      <c r="N125" s="242" t="s">
        <v>415</v>
      </c>
    </row>
    <row r="126" spans="1:16">
      <c r="A126" s="213" t="s">
        <v>182</v>
      </c>
      <c r="F126" s="15"/>
      <c r="G126" s="16">
        <f>' 21-22 Agreed'!G102</f>
        <v>36.700000000000003</v>
      </c>
      <c r="H126" s="19"/>
      <c r="I126" s="16">
        <v>38.6</v>
      </c>
      <c r="J126" s="27"/>
      <c r="K126" s="43">
        <f t="shared" si="3"/>
        <v>5.1771117166212494E-2</v>
      </c>
      <c r="M126" s="51"/>
      <c r="N126" s="242" t="s">
        <v>415</v>
      </c>
    </row>
    <row r="127" spans="1:16">
      <c r="A127" s="213" t="s">
        <v>184</v>
      </c>
      <c r="F127" s="15"/>
      <c r="G127" s="16">
        <f>' 21-22 Agreed'!G103</f>
        <v>37.4</v>
      </c>
      <c r="H127" s="19"/>
      <c r="I127" s="16">
        <v>39.299999999999997</v>
      </c>
      <c r="J127" s="27"/>
      <c r="K127" s="43">
        <f t="shared" si="3"/>
        <v>5.0802139037433122E-2</v>
      </c>
      <c r="M127" s="51"/>
      <c r="N127" s="242" t="s">
        <v>415</v>
      </c>
    </row>
    <row r="128" spans="1:16">
      <c r="A128" s="213" t="s">
        <v>186</v>
      </c>
      <c r="F128" s="20"/>
      <c r="G128" s="16">
        <f>' 21-22 Agreed'!G104</f>
        <v>36.700000000000003</v>
      </c>
      <c r="H128" s="48"/>
      <c r="I128" s="21">
        <v>38.6</v>
      </c>
      <c r="J128" s="68"/>
      <c r="K128" s="43">
        <f t="shared" si="3"/>
        <v>5.1771117166212494E-2</v>
      </c>
      <c r="L128" s="22"/>
      <c r="M128" s="51"/>
      <c r="N128" s="242" t="s">
        <v>415</v>
      </c>
    </row>
    <row r="129" spans="1:16">
      <c r="A129" s="213" t="s">
        <v>188</v>
      </c>
      <c r="F129" s="22"/>
      <c r="G129" s="16">
        <f>' 21-22 Agreed'!G105</f>
        <v>30</v>
      </c>
      <c r="H129" s="22"/>
      <c r="I129" s="21">
        <v>25.2</v>
      </c>
      <c r="J129" s="68"/>
      <c r="K129" s="43">
        <f t="shared" si="3"/>
        <v>-0.16000000000000003</v>
      </c>
      <c r="L129" s="17"/>
      <c r="M129" s="54" t="s">
        <v>88</v>
      </c>
      <c r="N129" s="242" t="s">
        <v>450</v>
      </c>
    </row>
    <row r="130" spans="1:16">
      <c r="A130" s="213" t="s">
        <v>191</v>
      </c>
      <c r="F130" s="22"/>
      <c r="G130" s="16">
        <f>' 21-22 Agreed'!G106</f>
        <v>55.3</v>
      </c>
      <c r="H130" s="22"/>
      <c r="I130" s="21">
        <v>58.1</v>
      </c>
      <c r="J130" s="68"/>
      <c r="K130" s="43">
        <f t="shared" si="3"/>
        <v>5.0632911392405146E-2</v>
      </c>
      <c r="L130" s="17"/>
      <c r="M130" s="51"/>
      <c r="N130" s="242" t="s">
        <v>415</v>
      </c>
    </row>
    <row r="131" spans="1:16">
      <c r="A131" s="213" t="s">
        <v>193</v>
      </c>
      <c r="F131" s="22"/>
      <c r="G131" s="16">
        <f>' 21-22 Agreed'!G107</f>
        <v>18.600000000000001</v>
      </c>
      <c r="H131" s="22"/>
      <c r="I131" s="21">
        <v>19.600000000000001</v>
      </c>
      <c r="J131" s="68"/>
      <c r="K131" s="43">
        <f t="shared" si="3"/>
        <v>5.3763440860215048E-2</v>
      </c>
      <c r="L131" s="17"/>
      <c r="M131" s="51"/>
      <c r="N131" s="242" t="s">
        <v>415</v>
      </c>
    </row>
    <row r="132" spans="1:16" ht="13.5" thickBot="1">
      <c r="A132" s="8" t="s">
        <v>195</v>
      </c>
      <c r="B132" s="9"/>
      <c r="C132" s="9"/>
      <c r="D132" s="9"/>
      <c r="E132" s="9"/>
      <c r="F132" s="23"/>
      <c r="G132" s="24">
        <v>18.5</v>
      </c>
      <c r="H132" s="25"/>
      <c r="I132" s="24">
        <v>19.600000000000001</v>
      </c>
      <c r="J132" s="69"/>
      <c r="K132" s="49">
        <f t="shared" si="3"/>
        <v>5.9459459459459539E-2</v>
      </c>
      <c r="L132" s="25"/>
      <c r="M132" s="55"/>
      <c r="N132" s="247" t="s">
        <v>415</v>
      </c>
      <c r="P132" s="65"/>
    </row>
    <row r="133" spans="1:16">
      <c r="F133" s="1"/>
      <c r="K133" s="28"/>
    </row>
    <row r="134" spans="1:16">
      <c r="P134" s="66"/>
    </row>
    <row r="135" spans="1:16">
      <c r="A135" s="217"/>
    </row>
    <row r="136" spans="1:16">
      <c r="A136" s="217"/>
    </row>
    <row r="137" spans="1:16">
      <c r="G137" s="98"/>
      <c r="H137" s="66"/>
      <c r="I137" s="98"/>
    </row>
    <row r="138" spans="1:16">
      <c r="A138" s="66"/>
      <c r="F138" s="1"/>
      <c r="G138" s="193"/>
      <c r="H138" s="65"/>
      <c r="I138" s="193"/>
    </row>
    <row r="139" spans="1:16">
      <c r="A139" s="281"/>
      <c r="B139" s="281"/>
      <c r="C139" s="281"/>
      <c r="D139" s="281"/>
      <c r="E139" s="281"/>
      <c r="F139" s="1"/>
      <c r="G139" s="2"/>
      <c r="H139" s="56"/>
    </row>
    <row r="140" spans="1:16">
      <c r="A140" s="281"/>
      <c r="B140" s="281"/>
      <c r="C140" s="281"/>
      <c r="D140" s="281"/>
      <c r="E140" s="281"/>
      <c r="F140" s="1"/>
      <c r="G140" s="2"/>
      <c r="H140" s="56"/>
    </row>
    <row r="141" spans="1:16">
      <c r="A141" s="281"/>
      <c r="B141" s="281"/>
      <c r="C141" s="281"/>
      <c r="D141" s="281"/>
      <c r="E141" s="281"/>
      <c r="F141" s="1"/>
      <c r="G141" s="2"/>
      <c r="H141" s="56"/>
    </row>
    <row r="142" spans="1:16">
      <c r="A142" s="281"/>
      <c r="B142" s="281"/>
      <c r="C142" s="281"/>
      <c r="D142" s="281"/>
      <c r="E142" s="281"/>
      <c r="F142" s="1"/>
      <c r="G142" s="2"/>
      <c r="H142" s="56"/>
    </row>
    <row r="143" spans="1:16">
      <c r="A143" s="281"/>
      <c r="B143" s="281"/>
      <c r="C143" s="281"/>
      <c r="D143" s="281"/>
      <c r="E143" s="281"/>
      <c r="F143" s="1"/>
      <c r="G143" s="2"/>
      <c r="H143" s="56"/>
    </row>
    <row r="144" spans="1:16">
      <c r="A144" s="281"/>
      <c r="B144" s="281"/>
      <c r="C144" s="281"/>
      <c r="D144" s="281"/>
      <c r="E144" s="281"/>
      <c r="F144" s="1"/>
      <c r="G144" s="2"/>
      <c r="H144" s="2"/>
    </row>
    <row r="145" spans="1:8">
      <c r="A145" s="281"/>
      <c r="B145" s="281"/>
      <c r="C145" s="281"/>
      <c r="D145" s="281"/>
      <c r="E145" s="281"/>
      <c r="F145" s="1"/>
      <c r="G145" s="2"/>
      <c r="H145" s="2"/>
    </row>
    <row r="146" spans="1:8">
      <c r="A146" s="281"/>
      <c r="B146" s="281"/>
      <c r="C146" s="281"/>
      <c r="D146" s="281"/>
      <c r="E146" s="281"/>
      <c r="F146" s="1"/>
      <c r="G146" s="2"/>
      <c r="H146" s="2"/>
    </row>
    <row r="147" spans="1:8">
      <c r="A147" s="281"/>
      <c r="B147" s="281"/>
      <c r="C147" s="281"/>
      <c r="D147" s="281"/>
      <c r="E147" s="281"/>
      <c r="F147" s="1"/>
      <c r="H147" s="27"/>
    </row>
    <row r="148" spans="1:8">
      <c r="A148" s="281"/>
      <c r="B148" s="281"/>
      <c r="C148" s="281"/>
      <c r="D148" s="281"/>
      <c r="E148" s="281"/>
      <c r="F148" s="1"/>
      <c r="H148" s="27"/>
    </row>
    <row r="149" spans="1:8">
      <c r="A149" s="281"/>
      <c r="B149" s="281"/>
      <c r="C149" s="281"/>
      <c r="D149" s="281"/>
      <c r="E149" s="281"/>
      <c r="F149" s="1"/>
      <c r="H149" s="27"/>
    </row>
    <row r="150" spans="1:8">
      <c r="H150" s="27"/>
    </row>
  </sheetData>
  <mergeCells count="14">
    <mergeCell ref="N55:N58"/>
    <mergeCell ref="N88:N97"/>
    <mergeCell ref="N116:N121"/>
    <mergeCell ref="A144:E144"/>
    <mergeCell ref="A145:E145"/>
    <mergeCell ref="A146:E146"/>
    <mergeCell ref="A147:E147"/>
    <mergeCell ref="A148:E148"/>
    <mergeCell ref="A149:E149"/>
    <mergeCell ref="A139:E139"/>
    <mergeCell ref="A140:E140"/>
    <mergeCell ref="A141:E141"/>
    <mergeCell ref="A142:E142"/>
    <mergeCell ref="A143:E143"/>
  </mergeCells>
  <pageMargins left="0.70866141732283472" right="0.70866141732283472" top="0.74803149606299213" bottom="0.74803149606299213" header="0.31496062992125984" footer="0.31496062992125984"/>
  <pageSetup paperSize="8" scale="64" orientation="portrait" r:id="rId1"/>
  <rowBreaks count="2" manualBreakCount="2">
    <brk id="59" max="13" man="1"/>
    <brk id="132" max="1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25"/>
  <sheetViews>
    <sheetView topLeftCell="A46" zoomScaleNormal="100" workbookViewId="0">
      <selection activeCell="I73" sqref="A73:I73"/>
    </sheetView>
  </sheetViews>
  <sheetFormatPr defaultColWidth="9.140625" defaultRowHeight="12.75"/>
  <cols>
    <col min="1" max="1" width="20.85546875" customWidth="1"/>
    <col min="2" max="4" width="8.85546875" customWidth="1"/>
    <col min="5" max="5" width="11.5703125" customWidth="1"/>
    <col min="6" max="6" width="1.5703125" customWidth="1"/>
    <col min="7" max="7" width="10.5703125" style="27" customWidth="1"/>
    <col min="8" max="8" width="1.85546875" customWidth="1"/>
    <col min="9" max="9" width="10.5703125" style="2" customWidth="1"/>
    <col min="10" max="10" width="9.5703125" bestFit="1" customWidth="1"/>
    <col min="11" max="11" width="10.5703125" style="27" customWidth="1"/>
    <col min="12" max="12" width="1.85546875" customWidth="1"/>
    <col min="13" max="13" width="33.5703125" hidden="1" customWidth="1"/>
    <col min="14" max="14" width="79.5703125" customWidth="1"/>
  </cols>
  <sheetData>
    <row r="1" spans="1:14">
      <c r="F1" s="1"/>
      <c r="K1" s="28"/>
      <c r="N1" s="29" t="s">
        <v>410</v>
      </c>
    </row>
    <row r="2" spans="1:14">
      <c r="F2" s="1"/>
      <c r="K2" s="28"/>
    </row>
    <row r="3" spans="1:14" ht="18">
      <c r="A3" s="3" t="s">
        <v>1</v>
      </c>
      <c r="F3" s="1"/>
      <c r="I3" s="4"/>
      <c r="K3" s="28"/>
    </row>
    <row r="4" spans="1:14">
      <c r="F4" s="1"/>
      <c r="K4" s="28"/>
    </row>
    <row r="5" spans="1:14" ht="15.75">
      <c r="A5" s="5" t="s">
        <v>451</v>
      </c>
      <c r="F5" s="1"/>
      <c r="K5" s="28"/>
    </row>
    <row r="6" spans="1:14" ht="15.75">
      <c r="A6" s="5" t="s">
        <v>3</v>
      </c>
      <c r="F6" s="1"/>
      <c r="K6" s="28"/>
    </row>
    <row r="7" spans="1:14" ht="15.75">
      <c r="A7" s="5" t="s">
        <v>452</v>
      </c>
      <c r="F7" s="1"/>
      <c r="K7" s="28"/>
    </row>
    <row r="8" spans="1:14" ht="13.5" thickBot="1">
      <c r="F8" s="1"/>
      <c r="K8" s="28"/>
    </row>
    <row r="9" spans="1:14">
      <c r="A9" s="149"/>
      <c r="B9" s="150"/>
      <c r="C9" s="150"/>
      <c r="D9" s="150"/>
      <c r="E9" s="150"/>
      <c r="F9" s="151"/>
      <c r="G9" s="152"/>
      <c r="H9" s="153"/>
      <c r="I9" s="154"/>
      <c r="J9" s="153"/>
      <c r="K9" s="155"/>
      <c r="L9" s="153"/>
      <c r="M9" s="156"/>
      <c r="N9" s="139"/>
    </row>
    <row r="10" spans="1:14">
      <c r="A10" s="106"/>
      <c r="B10" s="104"/>
      <c r="C10" s="104"/>
      <c r="D10" s="104"/>
      <c r="E10" s="104"/>
      <c r="F10" s="157"/>
      <c r="G10" s="158" t="s">
        <v>4</v>
      </c>
      <c r="H10" s="158"/>
      <c r="I10" s="159" t="s">
        <v>4</v>
      </c>
      <c r="J10" s="158" t="s">
        <v>5</v>
      </c>
      <c r="K10" s="160" t="s">
        <v>6</v>
      </c>
      <c r="L10" s="119"/>
      <c r="M10" s="161" t="s">
        <v>7</v>
      </c>
      <c r="N10" s="162" t="s">
        <v>7</v>
      </c>
    </row>
    <row r="11" spans="1:14">
      <c r="A11" s="106"/>
      <c r="B11" s="104"/>
      <c r="C11" s="104"/>
      <c r="D11" s="104"/>
      <c r="E11" s="104"/>
      <c r="F11" s="157"/>
      <c r="G11" s="158" t="s">
        <v>8</v>
      </c>
      <c r="H11" s="163"/>
      <c r="I11" s="159" t="s">
        <v>9</v>
      </c>
      <c r="J11" s="158" t="s">
        <v>10</v>
      </c>
      <c r="K11" s="160" t="s">
        <v>11</v>
      </c>
      <c r="L11" s="119"/>
      <c r="M11" s="161" t="s">
        <v>12</v>
      </c>
      <c r="N11" s="162" t="s">
        <v>453</v>
      </c>
    </row>
    <row r="12" spans="1:14" ht="13.5" thickBot="1">
      <c r="A12" s="142"/>
      <c r="B12" s="120"/>
      <c r="C12" s="120"/>
      <c r="D12" s="120"/>
      <c r="E12" s="164"/>
      <c r="F12" s="165"/>
      <c r="G12" s="166" t="s">
        <v>14</v>
      </c>
      <c r="H12" s="144"/>
      <c r="I12" s="167" t="s">
        <v>454</v>
      </c>
      <c r="J12" s="144"/>
      <c r="K12" s="168"/>
      <c r="L12" s="144"/>
      <c r="M12" s="169"/>
      <c r="N12" s="148"/>
    </row>
    <row r="13" spans="1:14">
      <c r="A13" s="106"/>
      <c r="B13" s="104"/>
      <c r="C13" s="104"/>
      <c r="D13" s="104"/>
      <c r="E13" s="104"/>
      <c r="F13" s="158"/>
      <c r="G13" s="158" t="s">
        <v>16</v>
      </c>
      <c r="H13" s="170"/>
      <c r="I13" s="171" t="s">
        <v>16</v>
      </c>
      <c r="J13" s="104"/>
      <c r="K13" s="172"/>
      <c r="L13" s="104"/>
      <c r="M13" s="173"/>
      <c r="N13" s="174"/>
    </row>
    <row r="14" spans="1:14">
      <c r="A14" s="116" t="s">
        <v>17</v>
      </c>
      <c r="B14" s="104"/>
      <c r="C14" s="104"/>
      <c r="D14" s="104"/>
      <c r="E14" s="104"/>
      <c r="F14" s="129"/>
      <c r="G14" s="170"/>
      <c r="H14" s="101"/>
      <c r="I14" s="99"/>
      <c r="J14" s="115"/>
      <c r="K14" s="172"/>
      <c r="L14" s="104"/>
      <c r="M14" s="105"/>
      <c r="N14" s="174"/>
    </row>
    <row r="15" spans="1:14">
      <c r="A15" s="106" t="s">
        <v>18</v>
      </c>
      <c r="B15" s="104"/>
      <c r="C15" s="104"/>
      <c r="D15" s="104"/>
      <c r="E15" s="104"/>
      <c r="F15" s="107"/>
      <c r="G15" s="99">
        <v>93.2</v>
      </c>
      <c r="H15" s="101"/>
      <c r="I15" s="99">
        <v>96.5</v>
      </c>
      <c r="J15" s="102" t="s">
        <v>19</v>
      </c>
      <c r="K15" s="103">
        <f>(I15-G15)/G15</f>
        <v>3.5407725321888378E-2</v>
      </c>
      <c r="L15" s="104"/>
      <c r="M15" s="105"/>
      <c r="N15" s="248" t="s">
        <v>455</v>
      </c>
    </row>
    <row r="16" spans="1:14">
      <c r="A16" s="106" t="s">
        <v>20</v>
      </c>
      <c r="B16" s="104"/>
      <c r="C16" s="104"/>
      <c r="D16" s="104"/>
      <c r="E16" s="104"/>
      <c r="F16" s="107"/>
      <c r="G16" s="99">
        <v>4.0999999999999996</v>
      </c>
      <c r="H16" s="101"/>
      <c r="I16" s="99">
        <v>4.2</v>
      </c>
      <c r="J16" s="102" t="s">
        <v>21</v>
      </c>
      <c r="K16" s="103">
        <f>(I16-G16)/G16</f>
        <v>2.4390243902439157E-2</v>
      </c>
      <c r="L16" s="104"/>
      <c r="M16" s="105" t="s">
        <v>22</v>
      </c>
      <c r="N16" s="248" t="s">
        <v>455</v>
      </c>
    </row>
    <row r="17" spans="1:16">
      <c r="A17" s="106" t="s">
        <v>23</v>
      </c>
      <c r="B17" s="104"/>
      <c r="C17" s="104"/>
      <c r="D17" s="104"/>
      <c r="E17" s="104"/>
      <c r="F17" s="107"/>
      <c r="G17" s="99" t="s">
        <v>24</v>
      </c>
      <c r="H17" s="101"/>
      <c r="I17" s="99" t="s">
        <v>24</v>
      </c>
      <c r="J17" s="102"/>
      <c r="K17" s="103"/>
      <c r="L17" s="104"/>
      <c r="M17" s="105" t="s">
        <v>25</v>
      </c>
      <c r="N17" s="174"/>
    </row>
    <row r="18" spans="1:16">
      <c r="A18" s="106" t="s">
        <v>26</v>
      </c>
      <c r="B18" s="104"/>
      <c r="C18" s="104"/>
      <c r="D18" s="104"/>
      <c r="E18" s="104"/>
      <c r="F18" s="107"/>
      <c r="G18" s="99">
        <v>33.1</v>
      </c>
      <c r="H18" s="101"/>
      <c r="I18" s="99">
        <v>34.299999999999997</v>
      </c>
      <c r="J18" s="102" t="s">
        <v>27</v>
      </c>
      <c r="K18" s="103">
        <f>(I18-G18)/G18</f>
        <v>3.6253776435045189E-2</v>
      </c>
      <c r="L18" s="104"/>
      <c r="M18" s="105" t="s">
        <v>28</v>
      </c>
      <c r="N18" s="248" t="s">
        <v>455</v>
      </c>
    </row>
    <row r="19" spans="1:16">
      <c r="A19" s="108" t="s">
        <v>29</v>
      </c>
      <c r="B19" s="109"/>
      <c r="C19" s="109"/>
      <c r="D19" s="109"/>
      <c r="E19" s="109"/>
      <c r="F19" s="110"/>
      <c r="G19" s="100">
        <v>809.77</v>
      </c>
      <c r="H19" s="111"/>
      <c r="I19" s="100">
        <v>809.77</v>
      </c>
      <c r="J19" s="112" t="s">
        <v>30</v>
      </c>
      <c r="K19" s="113">
        <f>(I19-G19)/G19</f>
        <v>0</v>
      </c>
      <c r="L19" s="109"/>
      <c r="M19" s="114" t="s">
        <v>31</v>
      </c>
      <c r="N19" s="249" t="s">
        <v>456</v>
      </c>
    </row>
    <row r="20" spans="1:16">
      <c r="A20" s="106" t="s">
        <v>33</v>
      </c>
      <c r="B20" s="104"/>
      <c r="C20" s="104"/>
      <c r="D20" s="104"/>
      <c r="E20" s="104"/>
      <c r="F20" s="107"/>
      <c r="G20" s="99" t="s">
        <v>34</v>
      </c>
      <c r="H20" s="104"/>
      <c r="I20" s="99" t="s">
        <v>34</v>
      </c>
      <c r="J20" s="115" t="s">
        <v>35</v>
      </c>
      <c r="K20" s="103"/>
      <c r="L20" s="104"/>
      <c r="M20" s="105"/>
      <c r="N20" s="248" t="s">
        <v>457</v>
      </c>
    </row>
    <row r="21" spans="1:16">
      <c r="A21" s="106" t="s">
        <v>40</v>
      </c>
      <c r="B21" s="104"/>
      <c r="C21" s="104"/>
      <c r="D21" s="104"/>
      <c r="E21" s="104"/>
      <c r="F21" s="107"/>
      <c r="G21" s="99" t="s">
        <v>34</v>
      </c>
      <c r="H21" s="101"/>
      <c r="I21" s="99" t="s">
        <v>34</v>
      </c>
      <c r="J21" s="102" t="s">
        <v>41</v>
      </c>
      <c r="K21" s="103"/>
      <c r="L21" s="104"/>
      <c r="M21" s="105" t="s">
        <v>25</v>
      </c>
      <c r="N21" s="248" t="s">
        <v>458</v>
      </c>
    </row>
    <row r="22" spans="1:16">
      <c r="A22" s="108" t="s">
        <v>43</v>
      </c>
      <c r="B22" s="109"/>
      <c r="C22" s="109"/>
      <c r="D22" s="109"/>
      <c r="E22" s="109"/>
      <c r="F22" s="110"/>
      <c r="G22" s="100">
        <v>109.37</v>
      </c>
      <c r="H22" s="111"/>
      <c r="I22" s="100">
        <v>109.37</v>
      </c>
      <c r="J22" s="112" t="s">
        <v>44</v>
      </c>
      <c r="K22" s="113">
        <f>(I22-G22)/G22</f>
        <v>0</v>
      </c>
      <c r="L22" s="109"/>
      <c r="M22" s="114" t="s">
        <v>45</v>
      </c>
      <c r="N22" s="249" t="s">
        <v>459</v>
      </c>
    </row>
    <row r="23" spans="1:16" s="82" customFormat="1">
      <c r="A23" s="250" t="s">
        <v>47</v>
      </c>
      <c r="B23" s="251"/>
      <c r="C23" s="251"/>
      <c r="D23" s="251"/>
      <c r="E23" s="251"/>
      <c r="F23" s="252"/>
      <c r="G23" s="253"/>
      <c r="H23" s="254"/>
      <c r="I23" s="253"/>
      <c r="J23" s="255"/>
      <c r="K23" s="256"/>
      <c r="L23" s="251"/>
      <c r="M23" s="257"/>
      <c r="N23" s="248"/>
      <c r="O23" s="217"/>
      <c r="P23" s="217"/>
    </row>
    <row r="24" spans="1:16" s="82" customFormat="1">
      <c r="A24" s="250" t="s">
        <v>48</v>
      </c>
      <c r="B24" s="251"/>
      <c r="C24" s="251"/>
      <c r="D24" s="251"/>
      <c r="E24" s="251"/>
      <c r="F24" s="252"/>
      <c r="G24" s="253" t="s">
        <v>34</v>
      </c>
      <c r="H24" s="254"/>
      <c r="I24" s="253" t="s">
        <v>34</v>
      </c>
      <c r="J24" s="258" t="s">
        <v>49</v>
      </c>
      <c r="K24" s="256"/>
      <c r="L24" s="251"/>
      <c r="M24" s="257" t="s">
        <v>50</v>
      </c>
      <c r="N24" s="248" t="s">
        <v>460</v>
      </c>
      <c r="O24" s="217"/>
      <c r="P24" s="217"/>
    </row>
    <row r="25" spans="1:16" s="82" customFormat="1">
      <c r="A25" s="250" t="s">
        <v>52</v>
      </c>
      <c r="B25" s="251"/>
      <c r="C25" s="251"/>
      <c r="D25" s="251"/>
      <c r="E25" s="251"/>
      <c r="F25" s="252"/>
      <c r="G25" s="253"/>
      <c r="H25" s="254"/>
      <c r="I25" s="253"/>
      <c r="J25" s="255"/>
      <c r="K25" s="256"/>
      <c r="L25" s="251"/>
      <c r="M25" s="257"/>
      <c r="N25" s="248"/>
      <c r="O25" s="217"/>
      <c r="P25" s="217"/>
    </row>
    <row r="26" spans="1:16" s="82" customFormat="1">
      <c r="A26" s="250" t="s">
        <v>48</v>
      </c>
      <c r="B26" s="251"/>
      <c r="C26" s="251"/>
      <c r="D26" s="251"/>
      <c r="E26" s="251"/>
      <c r="F26" s="252"/>
      <c r="G26" s="253" t="s">
        <v>34</v>
      </c>
      <c r="H26" s="254"/>
      <c r="I26" s="253" t="s">
        <v>34</v>
      </c>
      <c r="J26" s="255" t="s">
        <v>53</v>
      </c>
      <c r="K26" s="256"/>
      <c r="L26" s="251"/>
      <c r="M26" s="257" t="s">
        <v>50</v>
      </c>
      <c r="N26" s="248" t="s">
        <v>460</v>
      </c>
      <c r="O26" s="217"/>
      <c r="P26" s="217"/>
    </row>
    <row r="27" spans="1:16">
      <c r="A27" s="108" t="s">
        <v>54</v>
      </c>
      <c r="B27" s="109"/>
      <c r="C27" s="109"/>
      <c r="D27" s="109"/>
      <c r="E27" s="109"/>
      <c r="F27" s="110"/>
      <c r="G27" s="100">
        <v>75</v>
      </c>
      <c r="H27" s="111"/>
      <c r="I27" s="100">
        <f>G27</f>
        <v>75</v>
      </c>
      <c r="J27" s="109"/>
      <c r="K27" s="113"/>
      <c r="L27" s="109"/>
      <c r="M27" s="114" t="s">
        <v>55</v>
      </c>
      <c r="N27" s="175" t="s">
        <v>461</v>
      </c>
      <c r="P27" s="65"/>
    </row>
    <row r="28" spans="1:16">
      <c r="A28" s="106"/>
      <c r="B28" s="104"/>
      <c r="C28" s="104"/>
      <c r="D28" s="104"/>
      <c r="E28" s="104"/>
      <c r="F28" s="107"/>
      <c r="G28" s="99"/>
      <c r="H28" s="101"/>
      <c r="I28" s="99"/>
      <c r="J28" s="104"/>
      <c r="K28" s="103"/>
      <c r="L28" s="104"/>
      <c r="M28" s="105"/>
      <c r="N28" s="174"/>
    </row>
    <row r="29" spans="1:16">
      <c r="A29" s="116" t="s">
        <v>57</v>
      </c>
      <c r="B29" s="104"/>
      <c r="C29" s="104"/>
      <c r="D29" s="104"/>
      <c r="E29" s="104"/>
      <c r="F29" s="107"/>
      <c r="G29" s="99"/>
      <c r="H29" s="101"/>
      <c r="I29" s="99"/>
      <c r="J29" s="102"/>
      <c r="K29" s="103"/>
      <c r="L29" s="104"/>
      <c r="M29" s="105"/>
      <c r="N29" s="174"/>
    </row>
    <row r="30" spans="1:16">
      <c r="A30" s="106" t="s">
        <v>58</v>
      </c>
      <c r="B30" s="104"/>
      <c r="C30" s="104"/>
      <c r="D30" s="104"/>
      <c r="E30" s="104"/>
      <c r="F30" s="107"/>
      <c r="G30" s="99">
        <v>26.6</v>
      </c>
      <c r="H30" s="101"/>
      <c r="I30" s="99">
        <v>27.5</v>
      </c>
      <c r="J30" s="102" t="s">
        <v>59</v>
      </c>
      <c r="K30" s="103">
        <f>(I30-G30)/G30</f>
        <v>3.3834586466165356E-2</v>
      </c>
      <c r="L30" s="104"/>
      <c r="M30" s="105"/>
      <c r="N30" s="248" t="s">
        <v>455</v>
      </c>
    </row>
    <row r="31" spans="1:16">
      <c r="A31" s="106" t="s">
        <v>60</v>
      </c>
      <c r="B31" s="104"/>
      <c r="C31" s="104"/>
      <c r="D31" s="104"/>
      <c r="E31" s="104"/>
      <c r="F31" s="107"/>
      <c r="G31" s="99">
        <v>2.9</v>
      </c>
      <c r="H31" s="101"/>
      <c r="I31" s="99">
        <v>3</v>
      </c>
      <c r="J31" s="102" t="s">
        <v>61</v>
      </c>
      <c r="K31" s="103">
        <f>(I31-G31)/G31</f>
        <v>3.4482758620689689E-2</v>
      </c>
      <c r="L31" s="104"/>
      <c r="M31" s="105"/>
      <c r="N31" s="248" t="s">
        <v>455</v>
      </c>
    </row>
    <row r="32" spans="1:16">
      <c r="A32" s="108" t="s">
        <v>62</v>
      </c>
      <c r="B32" s="109"/>
      <c r="C32" s="109"/>
      <c r="D32" s="109"/>
      <c r="E32" s="109"/>
      <c r="F32" s="110"/>
      <c r="G32" s="100">
        <v>109.37</v>
      </c>
      <c r="H32" s="111"/>
      <c r="I32" s="100">
        <v>109.37</v>
      </c>
      <c r="J32" s="112" t="s">
        <v>63</v>
      </c>
      <c r="K32" s="113">
        <f>(I32-G32)/G32</f>
        <v>0</v>
      </c>
      <c r="L32" s="109"/>
      <c r="M32" s="114" t="s">
        <v>45</v>
      </c>
      <c r="N32" s="249" t="s">
        <v>462</v>
      </c>
    </row>
    <row r="33" spans="1:16">
      <c r="A33" s="108" t="s">
        <v>65</v>
      </c>
      <c r="B33" s="109"/>
      <c r="C33" s="109"/>
      <c r="D33" s="109"/>
      <c r="E33" s="109"/>
      <c r="F33" s="110"/>
      <c r="G33" s="100">
        <v>19.72</v>
      </c>
      <c r="H33" s="111"/>
      <c r="I33" s="100">
        <v>19.72</v>
      </c>
      <c r="J33" s="112"/>
      <c r="K33" s="113">
        <f>(I33-G33)/G33</f>
        <v>0</v>
      </c>
      <c r="L33" s="109"/>
      <c r="M33" s="114" t="s">
        <v>45</v>
      </c>
      <c r="N33" s="175" t="s">
        <v>107</v>
      </c>
      <c r="P33" s="65"/>
    </row>
    <row r="34" spans="1:16">
      <c r="A34" s="106"/>
      <c r="B34" s="104"/>
      <c r="C34" s="104"/>
      <c r="D34" s="104"/>
      <c r="E34" s="104"/>
      <c r="F34" s="107"/>
      <c r="G34" s="99"/>
      <c r="H34" s="101"/>
      <c r="I34" s="99"/>
      <c r="J34" s="102"/>
      <c r="K34" s="103"/>
      <c r="L34" s="104"/>
      <c r="M34" s="105"/>
      <c r="N34" s="174"/>
    </row>
    <row r="35" spans="1:16">
      <c r="A35" s="116" t="s">
        <v>68</v>
      </c>
      <c r="B35" s="104"/>
      <c r="C35" s="104"/>
      <c r="D35" s="104"/>
      <c r="E35" s="104"/>
      <c r="F35" s="107"/>
      <c r="G35" s="99"/>
      <c r="H35" s="101"/>
      <c r="I35" s="99"/>
      <c r="J35" s="115"/>
      <c r="K35" s="103"/>
      <c r="L35" s="104"/>
      <c r="M35" s="105"/>
      <c r="N35" s="174"/>
    </row>
    <row r="36" spans="1:16">
      <c r="A36" s="106" t="s">
        <v>69</v>
      </c>
      <c r="B36" s="104"/>
      <c r="C36" s="104"/>
      <c r="D36" s="104"/>
      <c r="E36" s="104"/>
      <c r="F36" s="107"/>
      <c r="G36" s="99">
        <v>34.200000000000003</v>
      </c>
      <c r="H36" s="101"/>
      <c r="I36" s="99">
        <v>35.4</v>
      </c>
      <c r="J36" s="115" t="s">
        <v>70</v>
      </c>
      <c r="K36" s="103">
        <f>(I36-G36)/G36</f>
        <v>3.5087719298245487E-2</v>
      </c>
      <c r="L36" s="104"/>
      <c r="M36" s="105" t="s">
        <v>71</v>
      </c>
      <c r="N36" s="248" t="s">
        <v>455</v>
      </c>
    </row>
    <row r="37" spans="1:16">
      <c r="A37" s="250" t="s">
        <v>72</v>
      </c>
      <c r="B37" s="104"/>
      <c r="C37" s="104"/>
      <c r="D37" s="104"/>
      <c r="E37" s="104"/>
      <c r="F37" s="107"/>
      <c r="G37" s="99">
        <v>4.0999999999999996</v>
      </c>
      <c r="H37" s="101"/>
      <c r="I37" s="99">
        <v>4.2</v>
      </c>
      <c r="J37" s="115" t="s">
        <v>73</v>
      </c>
      <c r="K37" s="103">
        <f>(I37-G37)/G37</f>
        <v>2.4390243902439157E-2</v>
      </c>
      <c r="L37" s="104"/>
      <c r="M37" s="105" t="s">
        <v>71</v>
      </c>
      <c r="N37" s="248" t="s">
        <v>455</v>
      </c>
      <c r="P37" s="65"/>
    </row>
    <row r="38" spans="1:16">
      <c r="A38" s="250" t="s">
        <v>74</v>
      </c>
      <c r="B38" s="104"/>
      <c r="C38" s="104"/>
      <c r="D38" s="104"/>
      <c r="E38" s="104"/>
      <c r="F38" s="107"/>
      <c r="G38" s="99"/>
      <c r="H38" s="101"/>
      <c r="I38" s="99"/>
      <c r="J38" s="115"/>
      <c r="K38" s="103"/>
      <c r="L38" s="104"/>
      <c r="M38" s="105"/>
      <c r="N38" s="174"/>
    </row>
    <row r="39" spans="1:16">
      <c r="A39" s="250" t="s">
        <v>75</v>
      </c>
      <c r="B39" s="104"/>
      <c r="C39" s="104"/>
      <c r="D39" s="104"/>
      <c r="E39" s="104"/>
      <c r="F39" s="107"/>
      <c r="G39" s="99" t="s">
        <v>24</v>
      </c>
      <c r="H39" s="101"/>
      <c r="I39" s="99" t="s">
        <v>24</v>
      </c>
      <c r="J39" s="115"/>
      <c r="K39" s="103"/>
      <c r="L39" s="104"/>
      <c r="M39" s="105" t="s">
        <v>76</v>
      </c>
      <c r="N39" s="174"/>
    </row>
    <row r="40" spans="1:16">
      <c r="A40" s="250" t="s">
        <v>77</v>
      </c>
      <c r="B40" s="104"/>
      <c r="C40" s="104"/>
      <c r="D40" s="104"/>
      <c r="E40" s="104"/>
      <c r="F40" s="107"/>
      <c r="G40" s="99"/>
      <c r="H40" s="119"/>
      <c r="I40" s="99"/>
      <c r="J40" s="115"/>
      <c r="K40" s="103"/>
      <c r="L40" s="104"/>
      <c r="M40" s="105"/>
      <c r="N40" s="174"/>
    </row>
    <row r="41" spans="1:16">
      <c r="A41" s="250" t="s">
        <v>75</v>
      </c>
      <c r="B41" s="104"/>
      <c r="C41" s="104"/>
      <c r="D41" s="104"/>
      <c r="E41" s="104"/>
      <c r="F41" s="107"/>
      <c r="G41" s="99" t="s">
        <v>24</v>
      </c>
      <c r="H41" s="101"/>
      <c r="I41" s="99" t="s">
        <v>24</v>
      </c>
      <c r="J41" s="104"/>
      <c r="K41" s="103"/>
      <c r="L41" s="104"/>
      <c r="M41" s="105" t="s">
        <v>76</v>
      </c>
      <c r="N41" s="174"/>
    </row>
    <row r="42" spans="1:16">
      <c r="A42" s="250"/>
      <c r="B42" s="104"/>
      <c r="C42" s="104"/>
      <c r="D42" s="104"/>
      <c r="E42" s="104"/>
      <c r="F42" s="107"/>
      <c r="G42" s="99"/>
      <c r="H42" s="119"/>
      <c r="I42" s="99"/>
      <c r="J42" s="115"/>
      <c r="K42" s="103"/>
      <c r="L42" s="104"/>
      <c r="M42" s="105"/>
      <c r="N42" s="174"/>
    </row>
    <row r="43" spans="1:16">
      <c r="A43" s="250" t="s">
        <v>78</v>
      </c>
      <c r="B43" s="104"/>
      <c r="C43" s="104"/>
      <c r="D43" s="104"/>
      <c r="E43" s="104"/>
      <c r="F43" s="107"/>
      <c r="G43" s="99">
        <v>134.19999999999999</v>
      </c>
      <c r="H43" s="101"/>
      <c r="I43" s="99">
        <v>138.9</v>
      </c>
      <c r="J43" s="102" t="s">
        <v>79</v>
      </c>
      <c r="K43" s="103">
        <f>(I43-G43)/G43</f>
        <v>3.5022354694485974E-2</v>
      </c>
      <c r="L43" s="104"/>
      <c r="M43" s="105"/>
      <c r="N43" s="248" t="s">
        <v>455</v>
      </c>
    </row>
    <row r="44" spans="1:16">
      <c r="A44" s="250" t="s">
        <v>80</v>
      </c>
      <c r="B44" s="104"/>
      <c r="C44" s="104"/>
      <c r="D44" s="104"/>
      <c r="E44" s="104"/>
      <c r="F44" s="107"/>
      <c r="G44" s="99">
        <v>134.19999999999999</v>
      </c>
      <c r="H44" s="101"/>
      <c r="I44" s="99">
        <v>138.9</v>
      </c>
      <c r="J44" s="102" t="s">
        <v>81</v>
      </c>
      <c r="K44" s="103">
        <f>(I44-G44)/G44</f>
        <v>3.5022354694485974E-2</v>
      </c>
      <c r="L44" s="104"/>
      <c r="M44" s="105"/>
      <c r="N44" s="248" t="s">
        <v>455</v>
      </c>
    </row>
    <row r="45" spans="1:16">
      <c r="A45" s="250" t="s">
        <v>82</v>
      </c>
      <c r="B45" s="104"/>
      <c r="C45" s="104"/>
      <c r="D45" s="104"/>
      <c r="E45" s="104"/>
      <c r="F45" s="107"/>
      <c r="G45" s="99" t="s">
        <v>24</v>
      </c>
      <c r="H45" s="101"/>
      <c r="I45" s="99" t="s">
        <v>24</v>
      </c>
      <c r="J45" s="115"/>
      <c r="K45" s="103"/>
      <c r="L45" s="104"/>
      <c r="M45" s="105"/>
      <c r="N45" s="174"/>
      <c r="P45" s="65"/>
    </row>
    <row r="46" spans="1:16">
      <c r="A46" s="250" t="s">
        <v>83</v>
      </c>
      <c r="B46" s="104"/>
      <c r="C46" s="104"/>
      <c r="D46" s="104"/>
      <c r="E46" s="104"/>
      <c r="F46" s="107"/>
      <c r="G46" s="99"/>
      <c r="H46" s="101"/>
      <c r="I46" s="99"/>
      <c r="J46" s="115"/>
      <c r="K46" s="103"/>
      <c r="L46" s="104"/>
      <c r="M46" s="105"/>
      <c r="N46" s="174"/>
    </row>
    <row r="47" spans="1:16">
      <c r="A47" s="250" t="s">
        <v>84</v>
      </c>
      <c r="B47" s="104"/>
      <c r="C47" s="104"/>
      <c r="D47" s="104"/>
      <c r="E47" s="104"/>
      <c r="F47" s="107"/>
      <c r="G47" s="99">
        <v>53.2</v>
      </c>
      <c r="H47" s="101"/>
      <c r="I47" s="99">
        <v>55.1</v>
      </c>
      <c r="J47" s="115" t="s">
        <v>85</v>
      </c>
      <c r="K47" s="103">
        <f>(I47-G47)/G47</f>
        <v>3.5714285714285685E-2</v>
      </c>
      <c r="L47" s="104"/>
      <c r="M47" s="105"/>
      <c r="N47" s="248" t="s">
        <v>455</v>
      </c>
    </row>
    <row r="48" spans="1:16">
      <c r="A48" s="259" t="s">
        <v>86</v>
      </c>
      <c r="B48" s="109"/>
      <c r="C48" s="109"/>
      <c r="D48" s="109"/>
      <c r="E48" s="109"/>
      <c r="F48" s="110"/>
      <c r="G48" s="100">
        <v>102.6</v>
      </c>
      <c r="H48" s="111"/>
      <c r="I48" s="100">
        <v>102.6</v>
      </c>
      <c r="J48" s="117" t="s">
        <v>87</v>
      </c>
      <c r="K48" s="113">
        <f>(I48-G48)/G48</f>
        <v>0</v>
      </c>
      <c r="L48" s="109"/>
      <c r="M48" s="114" t="s">
        <v>88</v>
      </c>
      <c r="N48" s="249" t="s">
        <v>463</v>
      </c>
    </row>
    <row r="49" spans="1:16">
      <c r="A49" s="250" t="s">
        <v>90</v>
      </c>
      <c r="B49" s="104"/>
      <c r="C49" s="104"/>
      <c r="D49" s="104"/>
      <c r="E49" s="104"/>
      <c r="F49" s="107"/>
      <c r="G49" s="99">
        <v>33.1</v>
      </c>
      <c r="H49" s="101"/>
      <c r="I49" s="99">
        <v>34.299999999999997</v>
      </c>
      <c r="J49" s="115" t="s">
        <v>91</v>
      </c>
      <c r="K49" s="103">
        <f>(I49-G49)/G49</f>
        <v>3.6253776435045189E-2</v>
      </c>
      <c r="L49" s="104"/>
      <c r="M49" s="105"/>
      <c r="N49" s="248" t="s">
        <v>455</v>
      </c>
      <c r="P49" s="65"/>
    </row>
    <row r="50" spans="1:16">
      <c r="A50" s="250"/>
      <c r="B50" s="104"/>
      <c r="C50" s="104"/>
      <c r="D50" s="104"/>
      <c r="E50" s="104"/>
      <c r="F50" s="107"/>
      <c r="G50" s="99"/>
      <c r="H50" s="101"/>
      <c r="I50" s="99"/>
      <c r="J50" s="115"/>
      <c r="K50" s="103"/>
      <c r="L50" s="104"/>
      <c r="M50" s="105"/>
      <c r="N50" s="174"/>
    </row>
    <row r="51" spans="1:16">
      <c r="A51" s="116" t="s">
        <v>92</v>
      </c>
      <c r="B51" s="104"/>
      <c r="C51" s="104"/>
      <c r="D51" s="104"/>
      <c r="E51" s="104"/>
      <c r="F51" s="107"/>
      <c r="G51" s="99"/>
      <c r="H51" s="101"/>
      <c r="I51" s="99"/>
      <c r="J51" s="115"/>
      <c r="K51" s="103"/>
      <c r="L51" s="104"/>
      <c r="M51" s="105"/>
      <c r="N51" s="174"/>
    </row>
    <row r="52" spans="1:16">
      <c r="A52" s="259" t="s">
        <v>93</v>
      </c>
      <c r="B52" s="109"/>
      <c r="C52" s="109"/>
      <c r="D52" s="109"/>
      <c r="E52" s="109"/>
      <c r="F52" s="110"/>
      <c r="G52" s="100" t="s">
        <v>94</v>
      </c>
      <c r="H52" s="110"/>
      <c r="I52" s="100" t="s">
        <v>94</v>
      </c>
      <c r="J52" s="117"/>
      <c r="K52" s="113"/>
      <c r="L52" s="109"/>
      <c r="M52" s="114"/>
      <c r="N52" s="288" t="s">
        <v>464</v>
      </c>
    </row>
    <row r="53" spans="1:16">
      <c r="A53" s="259" t="s">
        <v>96</v>
      </c>
      <c r="B53" s="109"/>
      <c r="C53" s="109"/>
      <c r="D53" s="109"/>
      <c r="E53" s="109"/>
      <c r="F53" s="110"/>
      <c r="G53" s="100">
        <v>32.1</v>
      </c>
      <c r="H53" s="111"/>
      <c r="I53" s="100">
        <v>32.1</v>
      </c>
      <c r="J53" s="112"/>
      <c r="K53" s="113">
        <f>(I53-G53)/G53</f>
        <v>0</v>
      </c>
      <c r="L53" s="109"/>
      <c r="M53" s="114" t="s">
        <v>98</v>
      </c>
      <c r="N53" s="288"/>
    </row>
    <row r="54" spans="1:16">
      <c r="A54" s="259" t="s">
        <v>100</v>
      </c>
      <c r="B54" s="109"/>
      <c r="C54" s="109"/>
      <c r="D54" s="109"/>
      <c r="E54" s="109"/>
      <c r="F54" s="110"/>
      <c r="G54" s="100">
        <v>77.400000000000006</v>
      </c>
      <c r="H54" s="111"/>
      <c r="I54" s="100">
        <v>77.400000000000006</v>
      </c>
      <c r="J54" s="117"/>
      <c r="K54" s="113">
        <f>(I54-G54)/G54</f>
        <v>0</v>
      </c>
      <c r="L54" s="109"/>
      <c r="M54" s="114" t="s">
        <v>98</v>
      </c>
      <c r="N54" s="288"/>
    </row>
    <row r="55" spans="1:16">
      <c r="A55" s="259" t="s">
        <v>103</v>
      </c>
      <c r="B55" s="109"/>
      <c r="C55" s="109"/>
      <c r="D55" s="109"/>
      <c r="E55" s="109"/>
      <c r="F55" s="110"/>
      <c r="G55" s="100" t="s">
        <v>24</v>
      </c>
      <c r="H55" s="111"/>
      <c r="I55" s="100" t="s">
        <v>24</v>
      </c>
      <c r="J55" s="112"/>
      <c r="K55" s="113"/>
      <c r="L55" s="109"/>
      <c r="M55" s="114" t="s">
        <v>98</v>
      </c>
      <c r="N55" s="288"/>
      <c r="P55" s="65"/>
    </row>
    <row r="56" spans="1:16">
      <c r="A56" s="250"/>
      <c r="B56" s="104"/>
      <c r="C56" s="104"/>
      <c r="D56" s="104"/>
      <c r="E56" s="104"/>
      <c r="F56" s="107"/>
      <c r="G56" s="99"/>
      <c r="H56" s="101"/>
      <c r="I56" s="99"/>
      <c r="J56" s="102"/>
      <c r="K56" s="103"/>
      <c r="L56" s="104"/>
      <c r="M56" s="105"/>
      <c r="N56" s="174"/>
    </row>
    <row r="57" spans="1:16">
      <c r="A57" s="116" t="s">
        <v>105</v>
      </c>
      <c r="B57" s="104"/>
      <c r="C57" s="104"/>
      <c r="D57" s="104"/>
      <c r="E57" s="104"/>
      <c r="F57" s="107"/>
      <c r="G57" s="99"/>
      <c r="H57" s="101"/>
      <c r="I57" s="99"/>
      <c r="J57" s="102"/>
      <c r="K57" s="103"/>
      <c r="L57" s="104"/>
      <c r="M57" s="105"/>
      <c r="N57" s="174"/>
    </row>
    <row r="58" spans="1:16">
      <c r="A58" s="259" t="s">
        <v>106</v>
      </c>
      <c r="B58" s="109"/>
      <c r="C58" s="109"/>
      <c r="D58" s="109"/>
      <c r="E58" s="109"/>
      <c r="F58" s="110"/>
      <c r="G58" s="100">
        <v>109.37</v>
      </c>
      <c r="H58" s="111"/>
      <c r="I58" s="100">
        <v>109.37</v>
      </c>
      <c r="J58" s="112"/>
      <c r="K58" s="113">
        <f>(I58-G58)/G58</f>
        <v>0</v>
      </c>
      <c r="L58" s="109"/>
      <c r="M58" s="114" t="s">
        <v>55</v>
      </c>
      <c r="N58" s="175" t="s">
        <v>465</v>
      </c>
      <c r="P58" s="65"/>
    </row>
    <row r="59" spans="1:16">
      <c r="A59" s="250"/>
      <c r="B59" s="104"/>
      <c r="C59" s="104"/>
      <c r="D59" s="104"/>
      <c r="E59" s="104"/>
      <c r="F59" s="107"/>
      <c r="G59" s="99"/>
      <c r="H59" s="101"/>
      <c r="I59" s="99"/>
      <c r="J59" s="102"/>
      <c r="K59" s="103"/>
      <c r="L59" s="104"/>
      <c r="M59" s="105"/>
      <c r="N59" s="174"/>
    </row>
    <row r="60" spans="1:16">
      <c r="A60" s="116" t="s">
        <v>108</v>
      </c>
      <c r="B60" s="104"/>
      <c r="C60" s="104"/>
      <c r="D60" s="104"/>
      <c r="E60" s="104"/>
      <c r="F60" s="107"/>
      <c r="G60" s="99"/>
      <c r="H60" s="119"/>
      <c r="I60" s="99"/>
      <c r="J60" s="104"/>
      <c r="K60" s="103"/>
      <c r="L60" s="104"/>
      <c r="M60" s="105"/>
      <c r="N60" s="174"/>
    </row>
    <row r="61" spans="1:16">
      <c r="A61" s="250" t="s">
        <v>109</v>
      </c>
      <c r="B61" s="104"/>
      <c r="C61" s="104"/>
      <c r="D61" s="104"/>
      <c r="E61" s="104"/>
      <c r="F61" s="107"/>
      <c r="G61" s="99">
        <v>75.099999999999994</v>
      </c>
      <c r="H61" s="101"/>
      <c r="I61" s="99">
        <v>77.7</v>
      </c>
      <c r="J61" s="115" t="s">
        <v>97</v>
      </c>
      <c r="K61" s="103">
        <f>(I61-G61)/G61</f>
        <v>3.4620505992010768E-2</v>
      </c>
      <c r="L61" s="104"/>
      <c r="M61" s="105" t="s">
        <v>88</v>
      </c>
      <c r="N61" s="174" t="s">
        <v>455</v>
      </c>
    </row>
    <row r="62" spans="1:16" ht="13.5" thickBot="1">
      <c r="A62" s="260" t="s">
        <v>111</v>
      </c>
      <c r="B62" s="120"/>
      <c r="C62" s="120"/>
      <c r="D62" s="120"/>
      <c r="E62" s="120"/>
      <c r="F62" s="121"/>
      <c r="G62" s="122">
        <v>37.5</v>
      </c>
      <c r="H62" s="123"/>
      <c r="I62" s="122">
        <v>38.799999999999997</v>
      </c>
      <c r="J62" s="124" t="s">
        <v>101</v>
      </c>
      <c r="K62" s="125">
        <f>(I62-G62)/G62</f>
        <v>3.4666666666666589E-2</v>
      </c>
      <c r="L62" s="120"/>
      <c r="M62" s="126" t="s">
        <v>88</v>
      </c>
      <c r="N62" s="174" t="s">
        <v>455</v>
      </c>
      <c r="P62" s="65"/>
    </row>
    <row r="63" spans="1:16">
      <c r="A63" s="106"/>
      <c r="B63" s="104"/>
      <c r="C63" s="104"/>
      <c r="D63" s="104"/>
      <c r="E63" s="104"/>
      <c r="F63" s="129"/>
      <c r="G63" s="99"/>
      <c r="H63" s="101"/>
      <c r="I63" s="99"/>
      <c r="J63" s="104"/>
      <c r="K63" s="103"/>
      <c r="L63" s="104"/>
      <c r="M63" s="105"/>
      <c r="N63" s="176"/>
    </row>
    <row r="64" spans="1:16">
      <c r="A64" s="116" t="s">
        <v>113</v>
      </c>
      <c r="B64" s="104"/>
      <c r="C64" s="104"/>
      <c r="D64" s="104"/>
      <c r="E64" s="104"/>
      <c r="F64" s="129"/>
      <c r="G64" s="99"/>
      <c r="H64" s="101"/>
      <c r="I64" s="99"/>
      <c r="J64" s="104"/>
      <c r="K64" s="103"/>
      <c r="L64" s="104"/>
      <c r="M64" s="105"/>
      <c r="N64" s="174"/>
    </row>
    <row r="65" spans="1:16">
      <c r="A65" s="250" t="s">
        <v>436</v>
      </c>
      <c r="B65" s="104"/>
      <c r="C65" s="104"/>
      <c r="D65" s="104"/>
      <c r="E65" s="104"/>
      <c r="F65" s="107"/>
      <c r="G65" s="99">
        <v>88</v>
      </c>
      <c r="H65" s="101"/>
      <c r="I65" s="99">
        <v>88</v>
      </c>
      <c r="J65" s="102" t="s">
        <v>110</v>
      </c>
      <c r="K65" s="103">
        <f>(I65-G65)/G65</f>
        <v>0</v>
      </c>
      <c r="L65" s="127"/>
      <c r="M65" s="105" t="s">
        <v>116</v>
      </c>
      <c r="N65" s="248" t="s">
        <v>437</v>
      </c>
    </row>
    <row r="66" spans="1:16">
      <c r="A66" s="250" t="s">
        <v>438</v>
      </c>
      <c r="B66" s="104"/>
      <c r="C66" s="104"/>
      <c r="D66" s="104"/>
      <c r="E66" s="104"/>
      <c r="F66" s="107"/>
      <c r="G66" s="99">
        <v>62</v>
      </c>
      <c r="H66" s="101"/>
      <c r="I66" s="99">
        <v>62</v>
      </c>
      <c r="J66" s="115" t="s">
        <v>110</v>
      </c>
      <c r="K66" s="103">
        <f t="shared" ref="K66:K78" si="0">(I66-G66)/G66</f>
        <v>0</v>
      </c>
      <c r="L66" s="104"/>
      <c r="M66" s="105" t="s">
        <v>119</v>
      </c>
      <c r="N66" s="248" t="s">
        <v>466</v>
      </c>
    </row>
    <row r="67" spans="1:16">
      <c r="A67" s="250" t="s">
        <v>355</v>
      </c>
      <c r="B67" s="104"/>
      <c r="C67" s="104"/>
      <c r="D67" s="104"/>
      <c r="E67" s="104"/>
      <c r="F67" s="107"/>
      <c r="G67" s="99">
        <v>4</v>
      </c>
      <c r="H67" s="101"/>
      <c r="I67" s="99">
        <v>4</v>
      </c>
      <c r="J67" s="115" t="s">
        <v>110</v>
      </c>
      <c r="K67" s="103">
        <f t="shared" si="0"/>
        <v>0</v>
      </c>
      <c r="L67" s="104"/>
      <c r="M67" s="105" t="s">
        <v>122</v>
      </c>
      <c r="N67" s="174"/>
    </row>
    <row r="68" spans="1:16">
      <c r="A68" s="250" t="s">
        <v>440</v>
      </c>
      <c r="B68" s="104"/>
      <c r="C68" s="104"/>
      <c r="D68" s="104"/>
      <c r="E68" s="104"/>
      <c r="F68" s="107"/>
      <c r="G68" s="99">
        <v>79.5</v>
      </c>
      <c r="H68" s="101"/>
      <c r="I68" s="99">
        <v>79.5</v>
      </c>
      <c r="J68" s="115" t="s">
        <v>110</v>
      </c>
      <c r="K68" s="103">
        <f t="shared" si="0"/>
        <v>0</v>
      </c>
      <c r="L68" s="104"/>
      <c r="M68" s="105" t="s">
        <v>125</v>
      </c>
      <c r="N68" s="174"/>
    </row>
    <row r="69" spans="1:16">
      <c r="A69" s="250" t="s">
        <v>441</v>
      </c>
      <c r="B69" s="104"/>
      <c r="C69" s="104"/>
      <c r="D69" s="104"/>
      <c r="E69" s="104"/>
      <c r="F69" s="107"/>
      <c r="G69" s="99">
        <v>49</v>
      </c>
      <c r="H69" s="101"/>
      <c r="I69" s="99">
        <v>49</v>
      </c>
      <c r="J69" s="115" t="s">
        <v>110</v>
      </c>
      <c r="K69" s="103">
        <f t="shared" si="0"/>
        <v>0</v>
      </c>
      <c r="L69" s="104"/>
      <c r="M69" s="105"/>
      <c r="N69" s="174"/>
    </row>
    <row r="70" spans="1:16">
      <c r="A70" s="250" t="s">
        <v>358</v>
      </c>
      <c r="B70" s="104"/>
      <c r="C70" s="104"/>
      <c r="D70" s="104"/>
      <c r="E70" s="104"/>
      <c r="F70" s="107"/>
      <c r="G70" s="99">
        <v>4</v>
      </c>
      <c r="H70" s="101"/>
      <c r="I70" s="99">
        <v>4</v>
      </c>
      <c r="J70" s="115" t="s">
        <v>110</v>
      </c>
      <c r="K70" s="103">
        <f t="shared" si="0"/>
        <v>0</v>
      </c>
      <c r="L70" s="127"/>
      <c r="M70" s="105"/>
      <c r="N70" s="174"/>
    </row>
    <row r="71" spans="1:16">
      <c r="A71" s="106" t="s">
        <v>359</v>
      </c>
      <c r="B71" s="104"/>
      <c r="C71" s="104"/>
      <c r="D71" s="104"/>
      <c r="E71" s="104"/>
      <c r="F71" s="107"/>
      <c r="G71" s="128">
        <v>90</v>
      </c>
      <c r="H71" s="101"/>
      <c r="I71" s="99">
        <v>90</v>
      </c>
      <c r="J71" s="115" t="s">
        <v>110</v>
      </c>
      <c r="K71" s="103">
        <f t="shared" si="0"/>
        <v>0</v>
      </c>
      <c r="L71" s="104"/>
      <c r="M71" s="105" t="s">
        <v>129</v>
      </c>
      <c r="N71" s="174"/>
    </row>
    <row r="72" spans="1:16">
      <c r="A72" s="106" t="s">
        <v>360</v>
      </c>
      <c r="B72" s="104"/>
      <c r="C72" s="104"/>
      <c r="D72" s="104"/>
      <c r="E72" s="104"/>
      <c r="F72" s="107"/>
      <c r="G72" s="128">
        <v>65</v>
      </c>
      <c r="H72" s="101"/>
      <c r="I72" s="99">
        <v>65</v>
      </c>
      <c r="J72" s="255" t="s">
        <v>110</v>
      </c>
      <c r="K72" s="103">
        <f t="shared" si="0"/>
        <v>0</v>
      </c>
      <c r="L72" s="104"/>
      <c r="M72" s="105"/>
      <c r="N72" s="174"/>
    </row>
    <row r="73" spans="1:16">
      <c r="A73" s="250" t="s">
        <v>130</v>
      </c>
      <c r="B73" s="104"/>
      <c r="C73" s="104"/>
      <c r="D73" s="104"/>
      <c r="E73" s="104"/>
      <c r="F73" s="107"/>
      <c r="G73" s="99">
        <v>84</v>
      </c>
      <c r="H73" s="101"/>
      <c r="I73" s="99">
        <v>84</v>
      </c>
      <c r="J73" s="115" t="s">
        <v>110</v>
      </c>
      <c r="K73" s="103">
        <f t="shared" si="0"/>
        <v>0</v>
      </c>
      <c r="L73" s="104"/>
      <c r="M73" s="105"/>
      <c r="N73" s="174"/>
    </row>
    <row r="74" spans="1:16">
      <c r="A74" s="106" t="s">
        <v>131</v>
      </c>
      <c r="B74" s="104"/>
      <c r="C74" s="104"/>
      <c r="D74" s="104"/>
      <c r="E74" s="104"/>
      <c r="F74" s="107"/>
      <c r="G74" s="99">
        <v>200</v>
      </c>
      <c r="H74" s="101"/>
      <c r="I74" s="99">
        <v>200</v>
      </c>
      <c r="J74" s="115" t="s">
        <v>110</v>
      </c>
      <c r="K74" s="103">
        <f t="shared" si="0"/>
        <v>0</v>
      </c>
      <c r="L74" s="104"/>
      <c r="M74" s="105"/>
      <c r="N74" s="174"/>
    </row>
    <row r="75" spans="1:16">
      <c r="A75" s="106" t="s">
        <v>132</v>
      </c>
      <c r="B75" s="104"/>
      <c r="C75" s="104"/>
      <c r="D75" s="104"/>
      <c r="E75" s="104"/>
      <c r="F75" s="107"/>
      <c r="G75" s="99">
        <v>200</v>
      </c>
      <c r="H75" s="101"/>
      <c r="I75" s="99">
        <v>200</v>
      </c>
      <c r="J75" s="115" t="s">
        <v>110</v>
      </c>
      <c r="K75" s="103">
        <f t="shared" si="0"/>
        <v>0</v>
      </c>
      <c r="L75" s="104"/>
      <c r="M75" s="105"/>
      <c r="N75" s="174"/>
    </row>
    <row r="76" spans="1:16">
      <c r="A76" s="106" t="s">
        <v>133</v>
      </c>
      <c r="B76" s="104"/>
      <c r="C76" s="104"/>
      <c r="D76" s="104"/>
      <c r="E76" s="104"/>
      <c r="F76" s="107"/>
      <c r="G76" s="99">
        <v>200</v>
      </c>
      <c r="H76" s="101"/>
      <c r="I76" s="99">
        <v>200</v>
      </c>
      <c r="J76" s="115" t="s">
        <v>110</v>
      </c>
      <c r="K76" s="103">
        <f t="shared" si="0"/>
        <v>0</v>
      </c>
      <c r="L76" s="104"/>
      <c r="M76" s="105"/>
      <c r="N76" s="174"/>
    </row>
    <row r="77" spans="1:16" ht="25.5">
      <c r="A77" s="259" t="s">
        <v>467</v>
      </c>
      <c r="B77" s="109"/>
      <c r="C77" s="109"/>
      <c r="D77" s="109"/>
      <c r="E77" s="109"/>
      <c r="F77" s="130"/>
      <c r="G77" s="100">
        <v>34</v>
      </c>
      <c r="H77" s="111"/>
      <c r="I77" s="100">
        <v>34</v>
      </c>
      <c r="J77" s="117" t="s">
        <v>110</v>
      </c>
      <c r="K77" s="113">
        <f>(I77-G77)/G77</f>
        <v>0</v>
      </c>
      <c r="L77" s="109"/>
      <c r="M77" s="114" t="s">
        <v>135</v>
      </c>
      <c r="N77" s="249" t="s">
        <v>468</v>
      </c>
    </row>
    <row r="78" spans="1:16">
      <c r="A78" s="250" t="s">
        <v>445</v>
      </c>
      <c r="B78" s="104"/>
      <c r="C78" s="104"/>
      <c r="D78" s="104"/>
      <c r="E78" s="104"/>
      <c r="F78" s="107"/>
      <c r="G78" s="99">
        <v>12.25</v>
      </c>
      <c r="H78" s="101"/>
      <c r="I78" s="99">
        <v>12.25</v>
      </c>
      <c r="J78" s="115" t="s">
        <v>110</v>
      </c>
      <c r="K78" s="103">
        <f t="shared" si="0"/>
        <v>0</v>
      </c>
      <c r="L78" s="104"/>
      <c r="M78" s="105"/>
      <c r="N78" s="174"/>
      <c r="P78" s="65"/>
    </row>
    <row r="79" spans="1:16">
      <c r="A79" s="106"/>
      <c r="B79" s="104"/>
      <c r="C79" s="104"/>
      <c r="D79" s="104"/>
      <c r="E79" s="104"/>
      <c r="F79" s="107"/>
      <c r="G79" s="99"/>
      <c r="H79" s="101"/>
      <c r="I79" s="99"/>
      <c r="J79" s="104"/>
      <c r="K79" s="103"/>
      <c r="L79" s="104"/>
      <c r="M79" s="105"/>
      <c r="N79" s="174"/>
    </row>
    <row r="80" spans="1:16">
      <c r="A80" s="116" t="s">
        <v>138</v>
      </c>
      <c r="B80" s="104"/>
      <c r="C80" s="104"/>
      <c r="D80" s="104"/>
      <c r="E80" s="104"/>
      <c r="F80" s="129"/>
      <c r="G80" s="99"/>
      <c r="H80" s="119"/>
      <c r="I80" s="99"/>
      <c r="J80" s="104"/>
      <c r="K80" s="103"/>
      <c r="L80" s="104"/>
      <c r="M80" s="105"/>
      <c r="N80" s="174"/>
    </row>
    <row r="81" spans="1:17">
      <c r="A81" s="108" t="s">
        <v>139</v>
      </c>
      <c r="B81" s="109"/>
      <c r="C81" s="109"/>
      <c r="D81" s="109"/>
      <c r="E81" s="109"/>
      <c r="F81" s="110"/>
      <c r="G81" s="100">
        <v>65.8</v>
      </c>
      <c r="H81" s="111"/>
      <c r="I81" s="100">
        <v>65.8</v>
      </c>
      <c r="J81" s="117" t="s">
        <v>112</v>
      </c>
      <c r="K81" s="113">
        <f t="shared" ref="K81:K90" si="1">(I81-G81)/G81</f>
        <v>0</v>
      </c>
      <c r="L81" s="109"/>
      <c r="M81" s="131"/>
      <c r="N81" s="286" t="s">
        <v>469</v>
      </c>
      <c r="O81" s="56"/>
      <c r="Q81" s="56"/>
    </row>
    <row r="82" spans="1:17">
      <c r="A82" s="108" t="s">
        <v>142</v>
      </c>
      <c r="B82" s="109"/>
      <c r="C82" s="109"/>
      <c r="D82" s="109"/>
      <c r="E82" s="109"/>
      <c r="F82" s="110"/>
      <c r="G82" s="100">
        <v>77.05</v>
      </c>
      <c r="H82" s="111"/>
      <c r="I82" s="100">
        <v>77.05</v>
      </c>
      <c r="J82" s="117" t="s">
        <v>112</v>
      </c>
      <c r="K82" s="113">
        <f t="shared" si="1"/>
        <v>0</v>
      </c>
      <c r="L82" s="109"/>
      <c r="M82" s="114"/>
      <c r="N82" s="287"/>
      <c r="O82" s="56"/>
      <c r="Q82" s="56"/>
    </row>
    <row r="83" spans="1:17">
      <c r="A83" s="108" t="s">
        <v>143</v>
      </c>
      <c r="B83" s="109"/>
      <c r="C83" s="109"/>
      <c r="D83" s="109"/>
      <c r="E83" s="109"/>
      <c r="F83" s="110"/>
      <c r="G83" s="100">
        <v>70.7</v>
      </c>
      <c r="H83" s="111"/>
      <c r="I83" s="100">
        <v>70.7</v>
      </c>
      <c r="J83" s="117" t="s">
        <v>112</v>
      </c>
      <c r="K83" s="113">
        <f t="shared" si="1"/>
        <v>0</v>
      </c>
      <c r="L83" s="109"/>
      <c r="M83" s="114"/>
      <c r="N83" s="287"/>
      <c r="O83" s="56"/>
      <c r="Q83" s="56"/>
    </row>
    <row r="84" spans="1:17">
      <c r="A84" s="108" t="s">
        <v>144</v>
      </c>
      <c r="B84" s="109"/>
      <c r="C84" s="109"/>
      <c r="D84" s="109"/>
      <c r="E84" s="109"/>
      <c r="F84" s="110"/>
      <c r="G84" s="100">
        <v>76.540000000000006</v>
      </c>
      <c r="H84" s="111"/>
      <c r="I84" s="100">
        <v>76.540000000000006</v>
      </c>
      <c r="J84" s="117" t="s">
        <v>112</v>
      </c>
      <c r="K84" s="113">
        <f t="shared" si="1"/>
        <v>0</v>
      </c>
      <c r="L84" s="109"/>
      <c r="M84" s="114"/>
      <c r="N84" s="287"/>
      <c r="O84" s="56"/>
      <c r="Q84" s="56"/>
    </row>
    <row r="85" spans="1:17">
      <c r="A85" s="108" t="s">
        <v>145</v>
      </c>
      <c r="B85" s="109"/>
      <c r="C85" s="109"/>
      <c r="D85" s="109"/>
      <c r="E85" s="109"/>
      <c r="F85" s="110"/>
      <c r="G85" s="100">
        <v>93.92</v>
      </c>
      <c r="H85" s="111"/>
      <c r="I85" s="100">
        <v>93.92</v>
      </c>
      <c r="J85" s="112" t="s">
        <v>112</v>
      </c>
      <c r="K85" s="113">
        <f t="shared" si="1"/>
        <v>0</v>
      </c>
      <c r="L85" s="109"/>
      <c r="M85" s="114"/>
      <c r="N85" s="287"/>
      <c r="O85" s="56"/>
      <c r="Q85" s="56"/>
    </row>
    <row r="86" spans="1:17">
      <c r="A86" s="108" t="s">
        <v>146</v>
      </c>
      <c r="B86" s="109"/>
      <c r="C86" s="109"/>
      <c r="D86" s="109"/>
      <c r="E86" s="109"/>
      <c r="F86" s="110"/>
      <c r="G86" s="100">
        <v>112.17</v>
      </c>
      <c r="H86" s="111"/>
      <c r="I86" s="100">
        <v>112.17</v>
      </c>
      <c r="J86" s="117" t="s">
        <v>112</v>
      </c>
      <c r="K86" s="113">
        <f t="shared" si="1"/>
        <v>0</v>
      </c>
      <c r="L86" s="109"/>
      <c r="M86" s="114"/>
      <c r="N86" s="287"/>
      <c r="O86" s="56"/>
      <c r="Q86" s="56"/>
    </row>
    <row r="87" spans="1:17">
      <c r="A87" s="108" t="s">
        <v>147</v>
      </c>
      <c r="B87" s="109"/>
      <c r="C87" s="109"/>
      <c r="D87" s="109"/>
      <c r="E87" s="109"/>
      <c r="F87" s="130"/>
      <c r="G87" s="100">
        <v>36.68</v>
      </c>
      <c r="H87" s="111"/>
      <c r="I87" s="100">
        <v>36.68</v>
      </c>
      <c r="J87" s="117" t="s">
        <v>112</v>
      </c>
      <c r="K87" s="113">
        <f t="shared" si="1"/>
        <v>0</v>
      </c>
      <c r="L87" s="109"/>
      <c r="M87" s="114" t="s">
        <v>148</v>
      </c>
      <c r="N87" s="287"/>
    </row>
    <row r="88" spans="1:17">
      <c r="A88" s="108" t="s">
        <v>149</v>
      </c>
      <c r="B88" s="109"/>
      <c r="C88" s="109"/>
      <c r="D88" s="109"/>
      <c r="E88" s="109"/>
      <c r="F88" s="130"/>
      <c r="G88" s="100">
        <v>25.02</v>
      </c>
      <c r="H88" s="111"/>
      <c r="I88" s="100">
        <v>25.02</v>
      </c>
      <c r="J88" s="117" t="s">
        <v>112</v>
      </c>
      <c r="K88" s="113">
        <f t="shared" si="1"/>
        <v>0</v>
      </c>
      <c r="L88" s="109"/>
      <c r="M88" s="114" t="s">
        <v>148</v>
      </c>
      <c r="N88" s="287"/>
      <c r="O88" s="56"/>
    </row>
    <row r="89" spans="1:17">
      <c r="A89" s="259" t="s">
        <v>150</v>
      </c>
      <c r="B89" s="109"/>
      <c r="C89" s="109"/>
      <c r="D89" s="109"/>
      <c r="E89" s="109"/>
      <c r="F89" s="130"/>
      <c r="G89" s="100">
        <v>37.15</v>
      </c>
      <c r="H89" s="111"/>
      <c r="I89" s="100">
        <v>37.15</v>
      </c>
      <c r="J89" s="117" t="s">
        <v>112</v>
      </c>
      <c r="K89" s="113">
        <f t="shared" si="1"/>
        <v>0</v>
      </c>
      <c r="L89" s="109"/>
      <c r="M89" s="114" t="s">
        <v>148</v>
      </c>
      <c r="N89" s="287"/>
      <c r="O89" s="56"/>
    </row>
    <row r="90" spans="1:17">
      <c r="A90" s="259" t="s">
        <v>151</v>
      </c>
      <c r="B90" s="109"/>
      <c r="C90" s="109"/>
      <c r="D90" s="109"/>
      <c r="E90" s="109"/>
      <c r="F90" s="130"/>
      <c r="G90" s="100">
        <v>45.23</v>
      </c>
      <c r="H90" s="111"/>
      <c r="I90" s="100">
        <v>45.23</v>
      </c>
      <c r="J90" s="117" t="s">
        <v>112</v>
      </c>
      <c r="K90" s="113">
        <f t="shared" si="1"/>
        <v>0</v>
      </c>
      <c r="L90" s="109"/>
      <c r="M90" s="114" t="s">
        <v>148</v>
      </c>
      <c r="N90" s="287"/>
      <c r="O90" s="56"/>
      <c r="P90" s="65"/>
    </row>
    <row r="91" spans="1:17">
      <c r="A91" s="106"/>
      <c r="B91" s="104"/>
      <c r="C91" s="104"/>
      <c r="D91" s="104"/>
      <c r="E91" s="104"/>
      <c r="F91" s="129"/>
      <c r="G91" s="99"/>
      <c r="H91" s="119"/>
      <c r="I91" s="99"/>
      <c r="J91" s="104"/>
      <c r="K91" s="103"/>
      <c r="L91" s="104"/>
      <c r="M91" s="105"/>
      <c r="N91" s="174"/>
    </row>
    <row r="92" spans="1:17">
      <c r="A92" s="116" t="s">
        <v>152</v>
      </c>
      <c r="B92" s="104"/>
      <c r="C92" s="104"/>
      <c r="D92" s="104"/>
      <c r="E92" s="104"/>
      <c r="F92" s="129"/>
      <c r="G92" s="99"/>
      <c r="H92" s="101"/>
      <c r="I92" s="99"/>
      <c r="J92" s="104"/>
      <c r="K92" s="103"/>
      <c r="L92" s="104"/>
      <c r="M92" s="105"/>
      <c r="N92" s="174"/>
    </row>
    <row r="93" spans="1:17">
      <c r="A93" s="250" t="s">
        <v>153</v>
      </c>
      <c r="B93" s="104"/>
      <c r="C93" s="104"/>
      <c r="D93" s="104"/>
      <c r="E93" s="104"/>
      <c r="F93" s="129"/>
      <c r="G93" s="99">
        <v>10</v>
      </c>
      <c r="H93" s="101"/>
      <c r="I93" s="99">
        <v>10</v>
      </c>
      <c r="J93" s="115" t="s">
        <v>115</v>
      </c>
      <c r="K93" s="103">
        <f>(I93-G93)/G93</f>
        <v>0</v>
      </c>
      <c r="L93" s="104"/>
      <c r="M93" s="105"/>
      <c r="N93" s="248" t="s">
        <v>470</v>
      </c>
    </row>
    <row r="94" spans="1:17">
      <c r="A94" s="250" t="s">
        <v>155</v>
      </c>
      <c r="B94" s="104"/>
      <c r="C94" s="104"/>
      <c r="D94" s="104"/>
      <c r="E94" s="104"/>
      <c r="F94" s="129"/>
      <c r="G94" s="99">
        <v>84.4</v>
      </c>
      <c r="H94" s="101"/>
      <c r="I94" s="99">
        <v>87.4</v>
      </c>
      <c r="J94" s="115" t="s">
        <v>140</v>
      </c>
      <c r="K94" s="103">
        <f>(I94-G94)/G94</f>
        <v>3.5545023696682464E-2</v>
      </c>
      <c r="L94" s="104"/>
      <c r="M94" s="105"/>
      <c r="N94" s="248" t="s">
        <v>455</v>
      </c>
    </row>
    <row r="95" spans="1:17">
      <c r="A95" s="250" t="s">
        <v>157</v>
      </c>
      <c r="B95" s="104"/>
      <c r="C95" s="104"/>
      <c r="D95" s="104"/>
      <c r="E95" s="104"/>
      <c r="F95" s="129"/>
      <c r="G95" s="99">
        <v>28.2</v>
      </c>
      <c r="H95" s="101"/>
      <c r="I95" s="99">
        <v>29.2</v>
      </c>
      <c r="J95" s="115" t="s">
        <v>154</v>
      </c>
      <c r="K95" s="103">
        <f>(I95-G95)/G95</f>
        <v>3.5460992907801421E-2</v>
      </c>
      <c r="L95" s="104"/>
      <c r="M95" s="105" t="s">
        <v>159</v>
      </c>
      <c r="N95" s="248" t="s">
        <v>455</v>
      </c>
      <c r="P95" s="65"/>
    </row>
    <row r="96" spans="1:17">
      <c r="A96" s="250"/>
      <c r="B96" s="104"/>
      <c r="C96" s="104"/>
      <c r="D96" s="104"/>
      <c r="E96" s="104"/>
      <c r="F96" s="129"/>
      <c r="G96" s="99"/>
      <c r="H96" s="101"/>
      <c r="I96" s="99"/>
      <c r="J96" s="104"/>
      <c r="K96" s="103"/>
      <c r="L96" s="104"/>
      <c r="M96" s="105"/>
      <c r="N96" s="174"/>
      <c r="P96" s="65"/>
    </row>
    <row r="97" spans="1:16">
      <c r="A97" s="116" t="s">
        <v>160</v>
      </c>
      <c r="B97" s="104"/>
      <c r="C97" s="104"/>
      <c r="D97" s="104"/>
      <c r="E97" s="104"/>
      <c r="F97" s="129"/>
      <c r="G97" s="99"/>
      <c r="H97" s="101"/>
      <c r="I97" s="99"/>
      <c r="J97" s="104"/>
      <c r="K97" s="103"/>
      <c r="L97" s="104"/>
      <c r="M97" s="105"/>
      <c r="N97" s="174"/>
      <c r="P97" s="65"/>
    </row>
    <row r="98" spans="1:16">
      <c r="A98" s="250" t="s">
        <v>161</v>
      </c>
      <c r="B98" s="104"/>
      <c r="C98" s="104"/>
      <c r="D98" s="104"/>
      <c r="E98" s="104"/>
      <c r="F98" s="129"/>
      <c r="G98" s="99">
        <v>30</v>
      </c>
      <c r="H98" s="101"/>
      <c r="I98" s="99">
        <v>40</v>
      </c>
      <c r="J98" s="115" t="s">
        <v>156</v>
      </c>
      <c r="K98" s="103">
        <f>(I98-G98)/G98</f>
        <v>0.33333333333333331</v>
      </c>
      <c r="L98" s="104"/>
      <c r="M98" s="105"/>
      <c r="N98" s="248" t="s">
        <v>471</v>
      </c>
      <c r="P98" s="65"/>
    </row>
    <row r="99" spans="1:16">
      <c r="A99" s="250" t="s">
        <v>404</v>
      </c>
      <c r="B99" s="104"/>
      <c r="C99" s="104"/>
      <c r="D99" s="104"/>
      <c r="E99" s="104"/>
      <c r="F99" s="129"/>
      <c r="G99" s="99">
        <v>0</v>
      </c>
      <c r="H99" s="101"/>
      <c r="I99" s="99">
        <v>110</v>
      </c>
      <c r="J99" s="115" t="s">
        <v>156</v>
      </c>
      <c r="K99" s="103"/>
      <c r="L99" s="104"/>
      <c r="M99" s="105"/>
      <c r="N99" s="248" t="s">
        <v>472</v>
      </c>
      <c r="P99" s="65"/>
    </row>
    <row r="100" spans="1:16">
      <c r="A100" s="250" t="s">
        <v>405</v>
      </c>
      <c r="B100" s="104"/>
      <c r="C100" s="104"/>
      <c r="D100" s="104"/>
      <c r="E100" s="104"/>
      <c r="F100" s="129"/>
      <c r="G100" s="99">
        <v>70</v>
      </c>
      <c r="H100" s="101"/>
      <c r="I100" s="99">
        <v>120</v>
      </c>
      <c r="J100" s="115" t="s">
        <v>156</v>
      </c>
      <c r="K100" s="103">
        <f>(I100-G100)/G100</f>
        <v>0.7142857142857143</v>
      </c>
      <c r="L100" s="104"/>
      <c r="M100" s="105"/>
      <c r="N100" s="248" t="s">
        <v>471</v>
      </c>
      <c r="P100" s="65"/>
    </row>
    <row r="101" spans="1:16">
      <c r="A101" s="250" t="s">
        <v>164</v>
      </c>
      <c r="B101" s="104"/>
      <c r="C101" s="104"/>
      <c r="D101" s="104"/>
      <c r="E101" s="104"/>
      <c r="F101" s="129"/>
      <c r="G101" s="99">
        <v>180</v>
      </c>
      <c r="H101" s="101"/>
      <c r="I101" s="99">
        <v>160</v>
      </c>
      <c r="J101" s="115" t="s">
        <v>156</v>
      </c>
      <c r="K101" s="103">
        <f>(I101-G101)/G101</f>
        <v>-0.1111111111111111</v>
      </c>
      <c r="L101" s="104"/>
      <c r="M101" s="105"/>
      <c r="N101" s="248" t="s">
        <v>471</v>
      </c>
      <c r="P101" s="65"/>
    </row>
    <row r="102" spans="1:16">
      <c r="A102" s="250" t="s">
        <v>406</v>
      </c>
      <c r="B102" s="104"/>
      <c r="C102" s="104"/>
      <c r="D102" s="104"/>
      <c r="E102" s="104"/>
      <c r="F102" s="129"/>
      <c r="G102" s="99">
        <v>9.9999999999999995E-7</v>
      </c>
      <c r="H102" s="101"/>
      <c r="I102" s="99">
        <v>30</v>
      </c>
      <c r="J102" s="115" t="s">
        <v>156</v>
      </c>
      <c r="K102" s="103"/>
      <c r="L102" s="104"/>
      <c r="M102" s="105"/>
      <c r="N102" s="248" t="s">
        <v>472</v>
      </c>
      <c r="P102" s="65"/>
    </row>
    <row r="103" spans="1:16">
      <c r="A103" s="250"/>
      <c r="B103" s="104"/>
      <c r="C103" s="104"/>
      <c r="D103" s="104"/>
      <c r="E103" s="104"/>
      <c r="F103" s="129"/>
      <c r="G103" s="99"/>
      <c r="H103" s="101"/>
      <c r="I103" s="99"/>
      <c r="J103" s="104"/>
      <c r="K103" s="103"/>
      <c r="L103" s="104"/>
      <c r="M103" s="105"/>
      <c r="N103" s="174"/>
    </row>
    <row r="104" spans="1:16">
      <c r="A104" s="116" t="s">
        <v>448</v>
      </c>
      <c r="B104" s="104"/>
      <c r="C104" s="104"/>
      <c r="D104" s="104"/>
      <c r="E104" s="104"/>
      <c r="F104" s="129"/>
      <c r="G104" s="99"/>
      <c r="H104" s="101"/>
      <c r="I104" s="99"/>
      <c r="J104" s="104"/>
      <c r="K104" s="103"/>
      <c r="L104" s="104"/>
      <c r="M104" s="105"/>
      <c r="N104" s="174"/>
    </row>
    <row r="105" spans="1:16">
      <c r="A105" s="250" t="s">
        <v>169</v>
      </c>
      <c r="B105" s="104"/>
      <c r="C105" s="104"/>
      <c r="D105" s="104"/>
      <c r="E105" s="104"/>
      <c r="F105" s="129"/>
      <c r="G105" s="99">
        <v>43.49</v>
      </c>
      <c r="H105" s="101"/>
      <c r="I105" s="99">
        <v>43.49</v>
      </c>
      <c r="J105" s="115" t="s">
        <v>158</v>
      </c>
      <c r="K105" s="103">
        <f>(I105-G105)/G105</f>
        <v>0</v>
      </c>
      <c r="L105" s="104"/>
      <c r="M105" s="134"/>
      <c r="N105" s="289" t="s">
        <v>473</v>
      </c>
    </row>
    <row r="106" spans="1:16">
      <c r="A106" s="250" t="s">
        <v>172</v>
      </c>
      <c r="B106" s="104"/>
      <c r="C106" s="104"/>
      <c r="D106" s="104"/>
      <c r="E106" s="104"/>
      <c r="F106" s="129"/>
      <c r="G106" s="102">
        <v>43.49</v>
      </c>
      <c r="H106" s="101"/>
      <c r="I106" s="99">
        <v>43.49</v>
      </c>
      <c r="J106" s="115" t="s">
        <v>158</v>
      </c>
      <c r="K106" s="103">
        <f>(I106-G106)/G106</f>
        <v>0</v>
      </c>
      <c r="L106" s="104"/>
      <c r="M106" s="134"/>
      <c r="N106" s="289"/>
    </row>
    <row r="107" spans="1:16">
      <c r="A107" s="250" t="s">
        <v>409</v>
      </c>
      <c r="B107" s="104"/>
      <c r="C107" s="104"/>
      <c r="D107" s="104"/>
      <c r="E107" s="104"/>
      <c r="F107" s="129"/>
      <c r="G107" s="102">
        <v>65.23</v>
      </c>
      <c r="H107" s="101"/>
      <c r="I107" s="99">
        <v>65.23</v>
      </c>
      <c r="J107" s="255" t="s">
        <v>158</v>
      </c>
      <c r="K107" s="103">
        <v>0</v>
      </c>
      <c r="L107" s="104"/>
      <c r="M107" s="134"/>
      <c r="N107" s="289"/>
    </row>
    <row r="108" spans="1:16">
      <c r="A108" s="250" t="s">
        <v>174</v>
      </c>
      <c r="B108" s="104"/>
      <c r="C108" s="104"/>
      <c r="D108" s="104"/>
      <c r="E108" s="104"/>
      <c r="F108" s="129"/>
      <c r="G108" s="115">
        <v>52.55</v>
      </c>
      <c r="H108" s="119"/>
      <c r="I108" s="99">
        <v>52.55</v>
      </c>
      <c r="J108" s="138" t="s">
        <v>158</v>
      </c>
      <c r="K108" s="103">
        <f>(I108-G108)/G108</f>
        <v>0</v>
      </c>
      <c r="L108" s="119"/>
      <c r="M108" s="134" t="s">
        <v>88</v>
      </c>
      <c r="N108" s="289"/>
    </row>
    <row r="109" spans="1:16">
      <c r="A109" s="250" t="s">
        <v>175</v>
      </c>
      <c r="B109" s="104"/>
      <c r="C109" s="104"/>
      <c r="D109" s="104"/>
      <c r="E109" s="104"/>
      <c r="F109" s="129"/>
      <c r="G109" s="115">
        <v>78.819999999999993</v>
      </c>
      <c r="H109" s="119"/>
      <c r="I109" s="99">
        <v>78.819999999999993</v>
      </c>
      <c r="J109" s="115" t="s">
        <v>158</v>
      </c>
      <c r="K109" s="103">
        <f>(I109-G109)/G109</f>
        <v>0</v>
      </c>
      <c r="L109" s="104"/>
      <c r="M109" s="134"/>
      <c r="N109" s="289"/>
    </row>
    <row r="110" spans="1:16">
      <c r="A110" s="250" t="s">
        <v>176</v>
      </c>
      <c r="B110" s="104"/>
      <c r="C110" s="104"/>
      <c r="D110" s="104"/>
      <c r="E110" s="104"/>
      <c r="F110" s="129"/>
      <c r="G110" s="115">
        <v>105.1</v>
      </c>
      <c r="H110" s="119"/>
      <c r="I110" s="99">
        <v>105.1</v>
      </c>
      <c r="J110" s="115" t="s">
        <v>158</v>
      </c>
      <c r="K110" s="103">
        <f>(I110-G110)/G110</f>
        <v>0</v>
      </c>
      <c r="L110" s="104"/>
      <c r="M110" s="134"/>
      <c r="N110" s="289"/>
    </row>
    <row r="111" spans="1:16">
      <c r="A111" s="250"/>
      <c r="B111" s="104"/>
      <c r="C111" s="104"/>
      <c r="D111" s="104"/>
      <c r="E111" s="104"/>
      <c r="F111" s="129"/>
      <c r="G111" s="115"/>
      <c r="H111" s="119"/>
      <c r="I111" s="99"/>
      <c r="J111" s="115"/>
      <c r="K111" s="103"/>
      <c r="L111" s="104"/>
      <c r="M111" s="134"/>
      <c r="N111" s="174"/>
    </row>
    <row r="112" spans="1:16">
      <c r="A112" s="116" t="s">
        <v>177</v>
      </c>
      <c r="B112" s="104"/>
      <c r="C112" s="104"/>
      <c r="D112" s="104"/>
      <c r="E112" s="104"/>
      <c r="F112" s="129"/>
      <c r="G112" s="115"/>
      <c r="H112" s="119"/>
      <c r="I112" s="99"/>
      <c r="J112" s="115"/>
      <c r="K112" s="103"/>
      <c r="L112" s="104"/>
      <c r="M112" s="134"/>
      <c r="N112" s="174"/>
    </row>
    <row r="113" spans="1:16">
      <c r="A113" s="250" t="s">
        <v>178</v>
      </c>
      <c r="B113" s="104"/>
      <c r="C113" s="104"/>
      <c r="D113" s="104"/>
      <c r="E113" s="104"/>
      <c r="F113" s="129"/>
      <c r="G113" s="99">
        <v>84.5</v>
      </c>
      <c r="H113" s="101"/>
      <c r="I113" s="99">
        <v>87.5</v>
      </c>
      <c r="J113" s="115" t="s">
        <v>179</v>
      </c>
      <c r="K113" s="103">
        <f t="shared" ref="K113:K121" si="2">(I113-G113)/G113</f>
        <v>3.5502958579881658E-2</v>
      </c>
      <c r="L113" s="104"/>
      <c r="M113" s="105"/>
      <c r="N113" s="248" t="s">
        <v>455</v>
      </c>
    </row>
    <row r="114" spans="1:16">
      <c r="A114" s="250" t="s">
        <v>180</v>
      </c>
      <c r="B114" s="104"/>
      <c r="C114" s="104"/>
      <c r="D114" s="104"/>
      <c r="E114" s="104"/>
      <c r="F114" s="129"/>
      <c r="G114" s="99">
        <v>33.700000000000003</v>
      </c>
      <c r="H114" s="101"/>
      <c r="I114" s="99">
        <v>34.9</v>
      </c>
      <c r="J114" s="115" t="s">
        <v>181</v>
      </c>
      <c r="K114" s="103">
        <f t="shared" si="2"/>
        <v>3.5608308605341116E-2</v>
      </c>
      <c r="L114" s="104"/>
      <c r="M114" s="105"/>
      <c r="N114" s="174" t="s">
        <v>455</v>
      </c>
    </row>
    <row r="115" spans="1:16">
      <c r="A115" s="250" t="s">
        <v>182</v>
      </c>
      <c r="B115" s="104"/>
      <c r="C115" s="104"/>
      <c r="D115" s="104"/>
      <c r="E115" s="104"/>
      <c r="F115" s="129"/>
      <c r="G115" s="99">
        <v>33.700000000000003</v>
      </c>
      <c r="H115" s="101"/>
      <c r="I115" s="99">
        <v>34.9</v>
      </c>
      <c r="J115" s="115" t="s">
        <v>183</v>
      </c>
      <c r="K115" s="103">
        <f t="shared" si="2"/>
        <v>3.5608308605341116E-2</v>
      </c>
      <c r="L115" s="104"/>
      <c r="M115" s="105"/>
      <c r="N115" s="174" t="s">
        <v>455</v>
      </c>
    </row>
    <row r="116" spans="1:16">
      <c r="A116" s="250" t="s">
        <v>184</v>
      </c>
      <c r="B116" s="104"/>
      <c r="C116" s="104"/>
      <c r="D116" s="104"/>
      <c r="E116" s="104"/>
      <c r="F116" s="129"/>
      <c r="G116" s="99">
        <v>34.4</v>
      </c>
      <c r="H116" s="101"/>
      <c r="I116" s="99">
        <v>35.6</v>
      </c>
      <c r="J116" s="115" t="s">
        <v>185</v>
      </c>
      <c r="K116" s="103">
        <f t="shared" si="2"/>
        <v>3.4883720930232641E-2</v>
      </c>
      <c r="L116" s="104"/>
      <c r="M116" s="105"/>
      <c r="N116" s="174" t="s">
        <v>455</v>
      </c>
    </row>
    <row r="117" spans="1:16">
      <c r="A117" s="250" t="s">
        <v>186</v>
      </c>
      <c r="B117" s="104"/>
      <c r="C117" s="104"/>
      <c r="D117" s="104"/>
      <c r="E117" s="104"/>
      <c r="F117" s="135"/>
      <c r="G117" s="136">
        <v>33.700000000000003</v>
      </c>
      <c r="H117" s="137"/>
      <c r="I117" s="136">
        <v>34.9</v>
      </c>
      <c r="J117" s="138" t="s">
        <v>187</v>
      </c>
      <c r="K117" s="103">
        <f t="shared" si="2"/>
        <v>3.5608308605341116E-2</v>
      </c>
      <c r="L117" s="127"/>
      <c r="M117" s="105"/>
      <c r="N117" s="174" t="s">
        <v>455</v>
      </c>
    </row>
    <row r="118" spans="1:16">
      <c r="A118" s="259" t="s">
        <v>188</v>
      </c>
      <c r="B118" s="109"/>
      <c r="C118" s="109"/>
      <c r="D118" s="109"/>
      <c r="E118" s="109"/>
      <c r="F118" s="140"/>
      <c r="G118" s="141">
        <v>30</v>
      </c>
      <c r="H118" s="140"/>
      <c r="I118" s="141">
        <v>30</v>
      </c>
      <c r="J118" s="133" t="s">
        <v>189</v>
      </c>
      <c r="K118" s="113">
        <f t="shared" si="2"/>
        <v>0</v>
      </c>
      <c r="L118" s="118"/>
      <c r="M118" s="132" t="s">
        <v>88</v>
      </c>
      <c r="N118" s="249" t="s">
        <v>474</v>
      </c>
    </row>
    <row r="119" spans="1:16">
      <c r="A119" s="250" t="s">
        <v>191</v>
      </c>
      <c r="B119" s="104"/>
      <c r="C119" s="104"/>
      <c r="D119" s="104"/>
      <c r="E119" s="104"/>
      <c r="F119" s="127"/>
      <c r="G119" s="136">
        <v>50.8</v>
      </c>
      <c r="H119" s="127"/>
      <c r="I119" s="136">
        <v>52.6</v>
      </c>
      <c r="J119" s="138" t="s">
        <v>192</v>
      </c>
      <c r="K119" s="103">
        <f t="shared" si="2"/>
        <v>3.5433070866141815E-2</v>
      </c>
      <c r="L119" s="119"/>
      <c r="M119" s="105"/>
      <c r="N119" s="174" t="s">
        <v>455</v>
      </c>
    </row>
    <row r="120" spans="1:16">
      <c r="A120" s="250" t="s">
        <v>193</v>
      </c>
      <c r="B120" s="104"/>
      <c r="C120" s="104"/>
      <c r="D120" s="104"/>
      <c r="E120" s="104"/>
      <c r="F120" s="127"/>
      <c r="G120" s="136">
        <v>17</v>
      </c>
      <c r="H120" s="127"/>
      <c r="I120" s="136">
        <v>17.600000000000001</v>
      </c>
      <c r="J120" s="138" t="s">
        <v>194</v>
      </c>
      <c r="K120" s="103">
        <f t="shared" si="2"/>
        <v>3.5294117647058906E-2</v>
      </c>
      <c r="L120" s="119"/>
      <c r="M120" s="105"/>
      <c r="N120" s="174" t="s">
        <v>455</v>
      </c>
    </row>
    <row r="121" spans="1:16" ht="13.5" thickBot="1">
      <c r="A121" s="142" t="s">
        <v>195</v>
      </c>
      <c r="B121" s="120"/>
      <c r="C121" s="120"/>
      <c r="D121" s="120"/>
      <c r="E121" s="120"/>
      <c r="F121" s="143"/>
      <c r="G121" s="122">
        <v>17</v>
      </c>
      <c r="H121" s="144"/>
      <c r="I121" s="122">
        <v>17.600000000000001</v>
      </c>
      <c r="J121" s="145" t="s">
        <v>196</v>
      </c>
      <c r="K121" s="146">
        <f t="shared" si="2"/>
        <v>3.5294117647058906E-2</v>
      </c>
      <c r="L121" s="144"/>
      <c r="M121" s="147"/>
      <c r="N121" s="177" t="s">
        <v>455</v>
      </c>
      <c r="P121" s="65"/>
    </row>
    <row r="122" spans="1:16">
      <c r="F122" s="1"/>
      <c r="K122" s="28"/>
    </row>
    <row r="123" spans="1:16">
      <c r="P123" s="66"/>
    </row>
    <row r="124" spans="1:16">
      <c r="A124" s="217"/>
    </row>
    <row r="125" spans="1:16">
      <c r="A125" s="217"/>
    </row>
  </sheetData>
  <mergeCells count="3">
    <mergeCell ref="N81:N90"/>
    <mergeCell ref="N52:N55"/>
    <mergeCell ref="N105:N110"/>
  </mergeCells>
  <printOptions horizontalCentered="1"/>
  <pageMargins left="0.39370078740157483" right="0.39370078740157483" top="0.39370078740157483" bottom="0.39370078740157483" header="0.11811023622047245" footer="0.11811023622047245"/>
  <pageSetup paperSize="8" scale="7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11"/>
  <sheetViews>
    <sheetView zoomScale="85" zoomScaleNormal="85" workbookViewId="0">
      <selection activeCell="I11" sqref="I11:I12"/>
    </sheetView>
  </sheetViews>
  <sheetFormatPr defaultRowHeight="12.75"/>
  <cols>
    <col min="1" max="1" width="23.42578125" customWidth="1"/>
    <col min="6" max="6" width="1.5703125" customWidth="1"/>
    <col min="7" max="7" width="10.5703125" customWidth="1"/>
    <col min="8" max="8" width="1.5703125" customWidth="1"/>
    <col min="9" max="9" width="45.42578125" customWidth="1"/>
    <col min="10" max="10" width="1.5703125" customWidth="1"/>
    <col min="11" max="11" width="45.5703125" bestFit="1" customWidth="1"/>
  </cols>
  <sheetData>
    <row r="1" spans="1:11">
      <c r="I1" s="28"/>
    </row>
    <row r="2" spans="1:11" ht="18">
      <c r="A2" s="3" t="s">
        <v>204</v>
      </c>
      <c r="G2" s="4"/>
      <c r="I2" s="28"/>
    </row>
    <row r="3" spans="1:11" ht="18">
      <c r="A3" s="3"/>
      <c r="G3" s="4"/>
      <c r="I3" s="28"/>
    </row>
    <row r="4" spans="1:11" ht="15.75">
      <c r="A4" s="5" t="s">
        <v>475</v>
      </c>
      <c r="I4" s="28"/>
    </row>
    <row r="5" spans="1:11">
      <c r="I5" s="28"/>
    </row>
    <row r="6" spans="1:11" ht="13.5" thickBot="1">
      <c r="G6" s="87"/>
      <c r="I6" s="28"/>
    </row>
    <row r="7" spans="1:11" ht="12" customHeight="1">
      <c r="A7" s="26"/>
      <c r="B7" s="7"/>
      <c r="C7" s="7"/>
      <c r="D7" s="7"/>
      <c r="E7" s="7"/>
      <c r="F7" s="13"/>
      <c r="G7" s="279" t="s">
        <v>476</v>
      </c>
      <c r="H7" s="88"/>
      <c r="I7" s="264" t="s">
        <v>206</v>
      </c>
      <c r="J7" s="89"/>
      <c r="K7" s="266" t="s">
        <v>7</v>
      </c>
    </row>
    <row r="8" spans="1:11" ht="13.5" thickBot="1">
      <c r="A8" s="8"/>
      <c r="B8" s="9"/>
      <c r="C8" s="9"/>
      <c r="D8" s="9"/>
      <c r="E8" s="10"/>
      <c r="F8" s="25"/>
      <c r="G8" s="280"/>
      <c r="H8" s="90"/>
      <c r="I8" s="265"/>
      <c r="J8" s="90"/>
      <c r="K8" s="267"/>
    </row>
    <row r="9" spans="1:11">
      <c r="A9" s="6"/>
      <c r="F9" s="40"/>
      <c r="G9" s="41" t="s">
        <v>16</v>
      </c>
      <c r="I9" s="42"/>
      <c r="K9" s="52"/>
    </row>
    <row r="10" spans="1:11">
      <c r="A10" s="14" t="s">
        <v>17</v>
      </c>
      <c r="F10" s="19"/>
      <c r="G10" s="16"/>
      <c r="I10" s="91"/>
      <c r="K10" s="51"/>
    </row>
    <row r="11" spans="1:11">
      <c r="A11" s="6" t="s">
        <v>18</v>
      </c>
      <c r="F11" s="19"/>
      <c r="G11" s="16">
        <v>99</v>
      </c>
      <c r="H11" s="92"/>
      <c r="I11" s="93" t="s">
        <v>207</v>
      </c>
      <c r="K11" s="51" t="s">
        <v>208</v>
      </c>
    </row>
    <row r="12" spans="1:11">
      <c r="A12" s="6" t="s">
        <v>20</v>
      </c>
      <c r="F12" s="19"/>
      <c r="G12" s="16">
        <v>4.3</v>
      </c>
      <c r="H12" s="92"/>
      <c r="I12" s="93" t="s">
        <v>209</v>
      </c>
      <c r="K12" s="51" t="s">
        <v>210</v>
      </c>
    </row>
    <row r="13" spans="1:11">
      <c r="A13" s="6" t="s">
        <v>23</v>
      </c>
      <c r="F13" s="19"/>
      <c r="G13" s="16">
        <v>34.299999999999997</v>
      </c>
      <c r="H13" s="92"/>
      <c r="I13" s="93" t="s">
        <v>211</v>
      </c>
      <c r="K13" s="51" t="s">
        <v>212</v>
      </c>
    </row>
    <row r="14" spans="1:11">
      <c r="A14" s="6" t="s">
        <v>26</v>
      </c>
      <c r="F14" s="19"/>
      <c r="G14" s="16">
        <v>35.200000000000003</v>
      </c>
      <c r="H14" s="92"/>
      <c r="I14" s="93" t="s">
        <v>213</v>
      </c>
      <c r="K14" s="51" t="s">
        <v>214</v>
      </c>
    </row>
    <row r="15" spans="1:11">
      <c r="A15" s="6" t="s">
        <v>29</v>
      </c>
      <c r="F15" s="19"/>
      <c r="G15" s="16">
        <v>809.77</v>
      </c>
      <c r="I15" s="93" t="s">
        <v>215</v>
      </c>
      <c r="K15" s="51" t="s">
        <v>216</v>
      </c>
    </row>
    <row r="16" spans="1:11">
      <c r="A16" s="6" t="s">
        <v>33</v>
      </c>
      <c r="E16" s="94"/>
      <c r="G16" s="16" t="s">
        <v>34</v>
      </c>
      <c r="H16" s="1"/>
      <c r="I16" s="93" t="s">
        <v>217</v>
      </c>
      <c r="K16" s="51" t="s">
        <v>218</v>
      </c>
    </row>
    <row r="17" spans="1:11">
      <c r="A17" s="6" t="s">
        <v>40</v>
      </c>
      <c r="F17" s="19"/>
      <c r="G17" s="16" t="s">
        <v>34</v>
      </c>
      <c r="H17" s="92"/>
      <c r="I17" s="93" t="s">
        <v>219</v>
      </c>
      <c r="K17" s="51"/>
    </row>
    <row r="18" spans="1:11">
      <c r="A18" s="6" t="s">
        <v>43</v>
      </c>
      <c r="F18" s="19"/>
      <c r="G18" s="16">
        <v>109.37</v>
      </c>
      <c r="H18" s="92"/>
      <c r="I18" s="40"/>
      <c r="J18" s="17"/>
      <c r="K18" s="51"/>
    </row>
    <row r="19" spans="1:11">
      <c r="A19" s="6" t="s">
        <v>47</v>
      </c>
      <c r="F19" s="19"/>
      <c r="G19" s="16"/>
      <c r="I19" s="93" t="s">
        <v>220</v>
      </c>
      <c r="K19" s="51"/>
    </row>
    <row r="20" spans="1:11">
      <c r="A20" s="6" t="s">
        <v>48</v>
      </c>
      <c r="F20" s="19"/>
      <c r="G20" s="16" t="s">
        <v>34</v>
      </c>
      <c r="H20" s="56"/>
      <c r="I20" s="43"/>
      <c r="K20" s="51"/>
    </row>
    <row r="21" spans="1:11">
      <c r="A21" s="6" t="s">
        <v>52</v>
      </c>
      <c r="F21" s="19"/>
      <c r="G21" s="16"/>
      <c r="I21" s="43"/>
      <c r="K21" s="51"/>
    </row>
    <row r="22" spans="1:11">
      <c r="A22" s="6" t="s">
        <v>48</v>
      </c>
      <c r="F22" s="19"/>
      <c r="G22" s="16" t="s">
        <v>34</v>
      </c>
      <c r="I22" s="43"/>
      <c r="K22" s="51"/>
    </row>
    <row r="23" spans="1:11">
      <c r="A23" s="6" t="s">
        <v>54</v>
      </c>
      <c r="F23" s="19"/>
      <c r="G23" s="16">
        <v>75</v>
      </c>
      <c r="I23" s="43"/>
      <c r="K23" s="51"/>
    </row>
    <row r="24" spans="1:11">
      <c r="A24" s="6"/>
      <c r="F24" s="19"/>
      <c r="G24" s="16"/>
      <c r="I24" s="43"/>
      <c r="K24" s="51"/>
    </row>
    <row r="25" spans="1:11">
      <c r="A25" s="14" t="s">
        <v>57</v>
      </c>
      <c r="F25" s="19"/>
      <c r="G25" s="16"/>
      <c r="H25" s="92"/>
      <c r="I25" s="43"/>
      <c r="K25" s="51"/>
    </row>
    <row r="26" spans="1:11">
      <c r="A26" s="6" t="s">
        <v>62</v>
      </c>
      <c r="F26" s="19"/>
      <c r="G26" s="16">
        <v>109.37</v>
      </c>
      <c r="H26" s="92"/>
      <c r="I26" s="93" t="s">
        <v>221</v>
      </c>
      <c r="K26" s="51" t="s">
        <v>223</v>
      </c>
    </row>
    <row r="27" spans="1:11">
      <c r="A27" s="213" t="s">
        <v>423</v>
      </c>
      <c r="F27" s="19"/>
      <c r="G27" s="16">
        <v>20.8</v>
      </c>
      <c r="H27" s="92"/>
      <c r="I27" s="93" t="s">
        <v>222</v>
      </c>
      <c r="K27" s="51" t="s">
        <v>225</v>
      </c>
    </row>
    <row r="28" spans="1:11">
      <c r="A28" s="213" t="s">
        <v>425</v>
      </c>
      <c r="F28" s="19"/>
      <c r="G28" s="16">
        <v>20.8</v>
      </c>
      <c r="H28" s="92"/>
      <c r="I28" s="93" t="s">
        <v>224</v>
      </c>
      <c r="K28" s="51" t="s">
        <v>227</v>
      </c>
    </row>
    <row r="29" spans="1:11">
      <c r="A29" s="6" t="s">
        <v>58</v>
      </c>
      <c r="F29" s="19"/>
      <c r="G29" s="16">
        <v>28.2</v>
      </c>
      <c r="H29" s="92"/>
      <c r="I29" s="93" t="s">
        <v>226</v>
      </c>
      <c r="K29" s="51"/>
    </row>
    <row r="30" spans="1:11">
      <c r="A30" s="6" t="s">
        <v>60</v>
      </c>
      <c r="F30" s="19"/>
      <c r="G30" s="16">
        <v>3.1</v>
      </c>
      <c r="H30" s="92"/>
      <c r="I30" s="93" t="s">
        <v>228</v>
      </c>
      <c r="K30" s="51"/>
    </row>
    <row r="31" spans="1:11">
      <c r="A31" s="6"/>
      <c r="F31" s="19"/>
      <c r="G31" s="16"/>
      <c r="H31" s="92"/>
      <c r="I31" s="43"/>
      <c r="K31" s="51"/>
    </row>
    <row r="32" spans="1:11">
      <c r="A32" s="14" t="s">
        <v>68</v>
      </c>
      <c r="F32" s="19"/>
      <c r="G32" s="16"/>
      <c r="I32" s="43"/>
      <c r="K32" s="51"/>
    </row>
    <row r="33" spans="1:11">
      <c r="A33" s="6" t="s">
        <v>69</v>
      </c>
      <c r="F33" s="19"/>
      <c r="G33" s="16">
        <v>36.299999999999997</v>
      </c>
      <c r="I33" s="43"/>
      <c r="K33" s="51" t="s">
        <v>71</v>
      </c>
    </row>
    <row r="34" spans="1:11">
      <c r="A34" s="213" t="s">
        <v>72</v>
      </c>
      <c r="F34" s="19"/>
      <c r="G34" s="16">
        <v>4.3</v>
      </c>
      <c r="I34" s="43"/>
      <c r="K34" s="51" t="s">
        <v>307</v>
      </c>
    </row>
    <row r="35" spans="1:11">
      <c r="A35" s="213"/>
      <c r="F35" s="17"/>
      <c r="G35" s="16"/>
      <c r="I35" s="43"/>
      <c r="K35" s="51"/>
    </row>
    <row r="36" spans="1:11">
      <c r="A36" s="213" t="s">
        <v>78</v>
      </c>
      <c r="F36" s="19"/>
      <c r="G36" s="16">
        <v>142.5</v>
      </c>
      <c r="H36" s="92"/>
      <c r="I36" s="43"/>
      <c r="K36" s="51"/>
    </row>
    <row r="37" spans="1:11">
      <c r="A37" s="213" t="s">
        <v>80</v>
      </c>
      <c r="F37" s="19"/>
      <c r="G37" s="16">
        <v>142.5</v>
      </c>
      <c r="H37" s="92"/>
      <c r="I37" s="43"/>
      <c r="K37" s="51"/>
    </row>
    <row r="38" spans="1:11">
      <c r="A38" s="213" t="s">
        <v>82</v>
      </c>
      <c r="F38" s="19"/>
      <c r="G38" s="16" t="s">
        <v>24</v>
      </c>
      <c r="I38" s="43"/>
      <c r="K38" s="51"/>
    </row>
    <row r="39" spans="1:11">
      <c r="A39" s="213" t="s">
        <v>83</v>
      </c>
      <c r="F39" s="19"/>
      <c r="G39" s="16"/>
      <c r="I39" s="43"/>
      <c r="K39" s="51"/>
    </row>
    <row r="40" spans="1:11">
      <c r="A40" s="213" t="s">
        <v>84</v>
      </c>
      <c r="F40" s="19"/>
      <c r="G40" s="16">
        <v>56.5</v>
      </c>
      <c r="I40" s="43"/>
      <c r="K40" s="51"/>
    </row>
    <row r="41" spans="1:11">
      <c r="A41" s="213" t="s">
        <v>86</v>
      </c>
      <c r="F41" s="19"/>
      <c r="G41" s="16">
        <v>102.6</v>
      </c>
      <c r="I41" s="43"/>
      <c r="K41" s="51"/>
    </row>
    <row r="42" spans="1:11">
      <c r="A42" s="213" t="s">
        <v>90</v>
      </c>
      <c r="F42" s="19"/>
      <c r="G42" s="16">
        <v>35.200000000000003</v>
      </c>
      <c r="I42" s="43"/>
      <c r="K42" s="51"/>
    </row>
    <row r="43" spans="1:11">
      <c r="A43" s="213"/>
      <c r="F43" s="19"/>
      <c r="G43" s="16"/>
      <c r="I43" s="43"/>
      <c r="K43" s="51"/>
    </row>
    <row r="44" spans="1:11">
      <c r="A44" s="14" t="s">
        <v>105</v>
      </c>
      <c r="F44" s="19"/>
      <c r="G44" s="16"/>
      <c r="H44" s="56"/>
      <c r="I44" s="43"/>
      <c r="K44" s="51"/>
    </row>
    <row r="45" spans="1:11">
      <c r="A45" s="213" t="s">
        <v>106</v>
      </c>
      <c r="F45" s="19"/>
      <c r="G45" s="16">
        <v>109.37</v>
      </c>
      <c r="H45" s="56"/>
      <c r="I45" s="43"/>
      <c r="K45" s="51"/>
    </row>
    <row r="46" spans="1:11">
      <c r="A46" s="213"/>
      <c r="F46" s="19"/>
      <c r="G46" s="16"/>
      <c r="H46" s="56"/>
      <c r="I46" s="43"/>
      <c r="K46" s="51"/>
    </row>
    <row r="47" spans="1:11">
      <c r="A47" s="14" t="s">
        <v>108</v>
      </c>
      <c r="F47" s="17"/>
      <c r="G47" s="16"/>
      <c r="I47" s="93" t="s">
        <v>320</v>
      </c>
      <c r="K47" s="51"/>
    </row>
    <row r="48" spans="1:11">
      <c r="A48" s="213" t="s">
        <v>109</v>
      </c>
      <c r="F48" s="19"/>
      <c r="G48" s="16">
        <v>79.7</v>
      </c>
      <c r="I48" s="93" t="s">
        <v>222</v>
      </c>
      <c r="K48" s="51" t="s">
        <v>321</v>
      </c>
    </row>
    <row r="49" spans="1:11">
      <c r="A49" s="213" t="s">
        <v>111</v>
      </c>
      <c r="F49" s="19"/>
      <c r="G49" s="16">
        <v>39.799999999999997</v>
      </c>
      <c r="H49" s="17"/>
      <c r="I49" s="93" t="s">
        <v>224</v>
      </c>
      <c r="J49" s="17"/>
      <c r="K49" s="51" t="s">
        <v>322</v>
      </c>
    </row>
    <row r="50" spans="1:11">
      <c r="A50" s="6"/>
      <c r="F50" s="19"/>
      <c r="G50" s="16"/>
      <c r="I50" s="93" t="s">
        <v>226</v>
      </c>
      <c r="K50" s="51" t="s">
        <v>323</v>
      </c>
    </row>
    <row r="51" spans="1:11">
      <c r="A51" s="6"/>
      <c r="F51" s="19"/>
      <c r="G51" s="16"/>
      <c r="I51" s="93" t="s">
        <v>228</v>
      </c>
      <c r="K51" s="51"/>
    </row>
    <row r="52" spans="1:11">
      <c r="A52" s="14" t="s">
        <v>113</v>
      </c>
      <c r="F52" s="19"/>
      <c r="G52" s="16"/>
      <c r="I52" s="17"/>
      <c r="K52" s="51"/>
    </row>
    <row r="53" spans="1:11">
      <c r="A53" s="6" t="s">
        <v>114</v>
      </c>
      <c r="F53" s="19"/>
      <c r="G53" s="16">
        <v>88</v>
      </c>
      <c r="I53" s="93" t="s">
        <v>242</v>
      </c>
      <c r="J53" s="22"/>
      <c r="K53" s="51"/>
    </row>
    <row r="54" spans="1:11">
      <c r="A54" s="6" t="s">
        <v>118</v>
      </c>
      <c r="F54" s="19"/>
      <c r="G54" s="16">
        <v>62</v>
      </c>
      <c r="I54" s="93" t="s">
        <v>243</v>
      </c>
      <c r="K54" s="51"/>
    </row>
    <row r="55" spans="1:11">
      <c r="A55" s="6" t="s">
        <v>121</v>
      </c>
      <c r="F55" s="19"/>
      <c r="G55" s="16">
        <v>4</v>
      </c>
      <c r="I55" s="93" t="s">
        <v>244</v>
      </c>
      <c r="K55" s="51"/>
    </row>
    <row r="56" spans="1:11">
      <c r="A56" s="6" t="s">
        <v>124</v>
      </c>
      <c r="F56" s="19"/>
      <c r="G56" s="16">
        <v>79.5</v>
      </c>
      <c r="I56" s="93" t="s">
        <v>245</v>
      </c>
      <c r="K56" s="51"/>
    </row>
    <row r="57" spans="1:11">
      <c r="A57" s="6" t="s">
        <v>126</v>
      </c>
      <c r="F57" s="19"/>
      <c r="G57" s="16">
        <v>49</v>
      </c>
      <c r="I57" s="93" t="s">
        <v>219</v>
      </c>
      <c r="K57" s="51"/>
    </row>
    <row r="58" spans="1:11">
      <c r="A58" s="6" t="s">
        <v>127</v>
      </c>
      <c r="F58" s="19"/>
      <c r="G58" s="16">
        <v>4</v>
      </c>
      <c r="I58" s="93"/>
      <c r="J58" s="22"/>
      <c r="K58" s="51"/>
    </row>
    <row r="59" spans="1:11">
      <c r="A59" s="6" t="s">
        <v>359</v>
      </c>
      <c r="F59" s="19"/>
      <c r="G59" s="16">
        <v>90</v>
      </c>
      <c r="I59" s="93" t="s">
        <v>246</v>
      </c>
      <c r="K59" s="51"/>
    </row>
    <row r="60" spans="1:11">
      <c r="A60" s="6" t="s">
        <v>360</v>
      </c>
      <c r="F60" s="19"/>
      <c r="G60" s="16">
        <v>65</v>
      </c>
      <c r="I60" s="93"/>
      <c r="K60" s="51"/>
    </row>
    <row r="61" spans="1:11">
      <c r="A61" s="6" t="s">
        <v>130</v>
      </c>
      <c r="F61" s="19"/>
      <c r="G61" s="16">
        <v>84</v>
      </c>
      <c r="I61" s="96" t="s">
        <v>247</v>
      </c>
      <c r="K61" s="51"/>
    </row>
    <row r="62" spans="1:11">
      <c r="A62" s="6" t="s">
        <v>131</v>
      </c>
      <c r="F62" s="19"/>
      <c r="G62" s="16">
        <v>200</v>
      </c>
      <c r="I62" s="17"/>
      <c r="K62" s="51"/>
    </row>
    <row r="63" spans="1:11">
      <c r="A63" s="6" t="s">
        <v>248</v>
      </c>
      <c r="F63" s="19"/>
      <c r="G63" s="16">
        <v>200</v>
      </c>
      <c r="I63" s="43"/>
      <c r="K63" s="51"/>
    </row>
    <row r="64" spans="1:11">
      <c r="A64" s="6" t="s">
        <v>133</v>
      </c>
      <c r="F64" s="19"/>
      <c r="G64" s="16">
        <v>200</v>
      </c>
      <c r="I64" s="43"/>
      <c r="K64" s="51"/>
    </row>
    <row r="65" spans="1:15">
      <c r="A65" s="6" t="s">
        <v>396</v>
      </c>
      <c r="F65" s="19"/>
      <c r="G65" s="16">
        <v>34</v>
      </c>
      <c r="I65" s="93" t="s">
        <v>397</v>
      </c>
      <c r="K65" s="51" t="s">
        <v>398</v>
      </c>
    </row>
    <row r="66" spans="1:15">
      <c r="A66" s="6" t="s">
        <v>249</v>
      </c>
      <c r="F66" s="19"/>
      <c r="G66" s="16">
        <v>12.25</v>
      </c>
      <c r="I66" s="93" t="s">
        <v>250</v>
      </c>
      <c r="K66" s="51"/>
    </row>
    <row r="67" spans="1:15">
      <c r="A67" s="6"/>
      <c r="F67" s="19"/>
      <c r="G67" s="16"/>
      <c r="I67" s="43"/>
      <c r="K67" s="51"/>
    </row>
    <row r="68" spans="1:15">
      <c r="A68" s="14" t="s">
        <v>138</v>
      </c>
      <c r="F68" s="17"/>
      <c r="G68" s="16"/>
      <c r="I68" s="43"/>
      <c r="K68" s="51"/>
    </row>
    <row r="69" spans="1:15">
      <c r="A69" s="6" t="s">
        <v>139</v>
      </c>
      <c r="F69" s="19"/>
      <c r="G69" s="16">
        <v>61.52</v>
      </c>
      <c r="I69" s="93" t="s">
        <v>251</v>
      </c>
      <c r="K69" s="210"/>
      <c r="M69" s="56"/>
      <c r="O69" s="56"/>
    </row>
    <row r="70" spans="1:15">
      <c r="A70" s="6" t="s">
        <v>142</v>
      </c>
      <c r="F70" s="19"/>
      <c r="G70" s="16">
        <v>75.930000000000007</v>
      </c>
      <c r="I70" s="93" t="s">
        <v>222</v>
      </c>
      <c r="K70" s="210"/>
      <c r="M70" s="56"/>
      <c r="O70" s="56"/>
    </row>
    <row r="71" spans="1:15">
      <c r="A71" s="6" t="s">
        <v>143</v>
      </c>
      <c r="F71" s="19"/>
      <c r="G71" s="16">
        <v>76.19</v>
      </c>
      <c r="I71" s="93" t="s">
        <v>224</v>
      </c>
      <c r="K71" s="51"/>
      <c r="M71" s="56"/>
      <c r="O71" s="56"/>
    </row>
    <row r="72" spans="1:15">
      <c r="A72" s="6" t="s">
        <v>144</v>
      </c>
      <c r="F72" s="19"/>
      <c r="G72" s="16">
        <v>82.4</v>
      </c>
      <c r="I72" s="93" t="s">
        <v>252</v>
      </c>
      <c r="K72" s="51"/>
      <c r="M72" s="56"/>
      <c r="O72" s="56"/>
    </row>
    <row r="73" spans="1:15">
      <c r="A73" s="6" t="s">
        <v>145</v>
      </c>
      <c r="F73" s="19"/>
      <c r="G73" s="16">
        <v>98.84</v>
      </c>
      <c r="H73" s="56"/>
      <c r="I73" s="93" t="s">
        <v>228</v>
      </c>
      <c r="K73" s="51"/>
      <c r="M73" s="56"/>
      <c r="O73" s="56"/>
    </row>
    <row r="74" spans="1:15">
      <c r="A74" s="6" t="s">
        <v>146</v>
      </c>
      <c r="F74" s="19"/>
      <c r="G74" s="16">
        <v>118.24</v>
      </c>
      <c r="I74" s="93"/>
      <c r="K74" s="51"/>
      <c r="M74" s="56"/>
      <c r="O74" s="56"/>
    </row>
    <row r="75" spans="1:15">
      <c r="A75" s="6" t="s">
        <v>147</v>
      </c>
      <c r="F75" s="19"/>
      <c r="G75" s="16">
        <v>38.880000000000003</v>
      </c>
      <c r="I75" s="95" t="s">
        <v>253</v>
      </c>
      <c r="K75" s="51"/>
    </row>
    <row r="76" spans="1:15">
      <c r="A76" s="6" t="s">
        <v>149</v>
      </c>
      <c r="F76" s="19"/>
      <c r="G76" s="16">
        <v>27.71</v>
      </c>
      <c r="I76" s="43"/>
      <c r="K76" s="51"/>
      <c r="M76" s="56"/>
    </row>
    <row r="77" spans="1:15">
      <c r="A77" s="213" t="s">
        <v>150</v>
      </c>
      <c r="F77" s="19"/>
      <c r="G77" s="16">
        <v>38.880000000000003</v>
      </c>
      <c r="I77" s="43"/>
      <c r="K77" s="51"/>
      <c r="M77" s="56"/>
    </row>
    <row r="78" spans="1:15">
      <c r="A78" s="213" t="s">
        <v>254</v>
      </c>
      <c r="F78" s="19"/>
      <c r="G78" s="16">
        <v>45.93</v>
      </c>
      <c r="I78" s="43"/>
      <c r="K78" s="51"/>
      <c r="M78" s="56"/>
    </row>
    <row r="79" spans="1:15">
      <c r="A79" s="6"/>
      <c r="F79" s="17"/>
      <c r="G79" s="16"/>
      <c r="I79" s="43"/>
      <c r="K79" s="51"/>
    </row>
    <row r="80" spans="1:15">
      <c r="A80" s="14" t="s">
        <v>152</v>
      </c>
      <c r="F80" s="19"/>
      <c r="G80" s="16"/>
      <c r="I80" s="43"/>
      <c r="K80" s="51"/>
    </row>
    <row r="81" spans="1:11">
      <c r="A81" s="213" t="s">
        <v>155</v>
      </c>
      <c r="F81" s="19"/>
      <c r="G81" s="16">
        <v>89.7</v>
      </c>
      <c r="I81" s="93" t="s">
        <v>384</v>
      </c>
      <c r="K81" s="51"/>
    </row>
    <row r="82" spans="1:11">
      <c r="A82" s="213" t="s">
        <v>157</v>
      </c>
      <c r="F82" s="19"/>
      <c r="G82" s="16">
        <v>30</v>
      </c>
      <c r="I82" s="95" t="s">
        <v>257</v>
      </c>
      <c r="K82" s="51"/>
    </row>
    <row r="83" spans="1:11">
      <c r="A83" s="213"/>
      <c r="F83" s="19"/>
      <c r="G83" s="16"/>
      <c r="I83" s="93"/>
      <c r="K83" s="51"/>
    </row>
    <row r="84" spans="1:11">
      <c r="A84" s="14" t="s">
        <v>160</v>
      </c>
      <c r="F84" s="19"/>
      <c r="G84" s="16"/>
      <c r="I84" s="93"/>
      <c r="K84" s="51"/>
    </row>
    <row r="85" spans="1:11">
      <c r="A85" s="213" t="s">
        <v>161</v>
      </c>
      <c r="F85" s="19"/>
      <c r="G85" s="16">
        <v>40</v>
      </c>
      <c r="I85" s="93" t="s">
        <v>259</v>
      </c>
      <c r="K85" s="51" t="s">
        <v>477</v>
      </c>
    </row>
    <row r="86" spans="1:11">
      <c r="A86" s="213" t="s">
        <v>404</v>
      </c>
      <c r="F86" s="19"/>
      <c r="G86" s="16">
        <v>110</v>
      </c>
      <c r="I86" s="93" t="s">
        <v>222</v>
      </c>
      <c r="K86" s="51"/>
    </row>
    <row r="87" spans="1:11">
      <c r="A87" s="213" t="s">
        <v>405</v>
      </c>
      <c r="F87" s="19"/>
      <c r="G87" s="16">
        <v>120</v>
      </c>
      <c r="I87" s="93" t="s">
        <v>243</v>
      </c>
      <c r="K87" s="51"/>
    </row>
    <row r="88" spans="1:11">
      <c r="A88" s="213" t="s">
        <v>164</v>
      </c>
      <c r="F88" s="19"/>
      <c r="G88" s="16">
        <v>160</v>
      </c>
      <c r="I88" s="93" t="s">
        <v>263</v>
      </c>
      <c r="K88" s="51"/>
    </row>
    <row r="89" spans="1:11">
      <c r="A89" s="213" t="s">
        <v>406</v>
      </c>
      <c r="F89" s="19"/>
      <c r="G89" s="16">
        <v>30</v>
      </c>
      <c r="I89" s="93" t="s">
        <v>264</v>
      </c>
      <c r="K89" s="51"/>
    </row>
    <row r="90" spans="1:11">
      <c r="A90" s="213"/>
      <c r="F90" s="19"/>
      <c r="G90" s="16"/>
      <c r="I90" s="93" t="s">
        <v>219</v>
      </c>
      <c r="K90" s="51"/>
    </row>
    <row r="91" spans="1:11">
      <c r="A91" s="14" t="s">
        <v>408</v>
      </c>
      <c r="F91" s="19"/>
      <c r="G91" s="16"/>
      <c r="I91" s="93"/>
      <c r="K91" s="51"/>
    </row>
    <row r="92" spans="1:11">
      <c r="A92" s="213" t="s">
        <v>265</v>
      </c>
      <c r="F92" s="19"/>
      <c r="G92" s="16">
        <v>43.49</v>
      </c>
      <c r="I92" s="93"/>
      <c r="K92" s="51" t="s">
        <v>266</v>
      </c>
    </row>
    <row r="93" spans="1:11">
      <c r="A93" s="213" t="s">
        <v>267</v>
      </c>
      <c r="F93" s="19"/>
      <c r="G93" s="16">
        <v>43.49</v>
      </c>
      <c r="I93" s="93"/>
      <c r="K93" s="51" t="s">
        <v>268</v>
      </c>
    </row>
    <row r="94" spans="1:11">
      <c r="A94" s="213" t="s">
        <v>409</v>
      </c>
      <c r="F94" s="19"/>
      <c r="G94" s="16">
        <v>65.23</v>
      </c>
      <c r="I94" s="93"/>
      <c r="K94" s="51"/>
    </row>
    <row r="95" spans="1:11">
      <c r="A95" s="213" t="s">
        <v>269</v>
      </c>
      <c r="F95" s="19"/>
      <c r="G95" s="16">
        <v>52.55</v>
      </c>
      <c r="I95" s="93"/>
      <c r="K95" s="51"/>
    </row>
    <row r="96" spans="1:11">
      <c r="A96" s="213" t="s">
        <v>270</v>
      </c>
      <c r="F96" s="19"/>
      <c r="G96" s="16">
        <v>78.819999999999993</v>
      </c>
      <c r="I96" s="93"/>
      <c r="K96" s="51"/>
    </row>
    <row r="97" spans="1:11">
      <c r="A97" s="213" t="s">
        <v>271</v>
      </c>
      <c r="F97" s="19"/>
      <c r="G97" s="16">
        <v>105.1</v>
      </c>
      <c r="I97" s="93"/>
      <c r="K97" s="51"/>
    </row>
    <row r="98" spans="1:11">
      <c r="A98" s="213"/>
      <c r="F98" s="19"/>
      <c r="G98" s="16"/>
      <c r="I98" s="93"/>
      <c r="K98" s="51"/>
    </row>
    <row r="99" spans="1:11">
      <c r="A99" s="14" t="s">
        <v>177</v>
      </c>
      <c r="F99" s="19"/>
      <c r="G99" s="16"/>
      <c r="I99" s="43"/>
      <c r="K99" s="51"/>
    </row>
    <row r="100" spans="1:11">
      <c r="A100" s="213" t="s">
        <v>178</v>
      </c>
      <c r="F100" s="19"/>
      <c r="G100" s="16">
        <v>89.8</v>
      </c>
      <c r="I100" s="43"/>
      <c r="K100" s="51"/>
    </row>
    <row r="101" spans="1:11">
      <c r="A101" s="213" t="s">
        <v>180</v>
      </c>
      <c r="F101" s="19"/>
      <c r="G101" s="16">
        <v>35.799999999999997</v>
      </c>
      <c r="I101" s="43"/>
      <c r="K101" s="51"/>
    </row>
    <row r="102" spans="1:11">
      <c r="A102" s="213" t="s">
        <v>182</v>
      </c>
      <c r="F102" s="19"/>
      <c r="G102" s="16">
        <v>35.799999999999997</v>
      </c>
      <c r="I102" s="43"/>
      <c r="K102" s="51"/>
    </row>
    <row r="103" spans="1:11">
      <c r="A103" s="213" t="s">
        <v>184</v>
      </c>
      <c r="F103" s="19"/>
      <c r="G103" s="16">
        <v>36.5</v>
      </c>
      <c r="I103" s="43"/>
      <c r="K103" s="51"/>
    </row>
    <row r="104" spans="1:11">
      <c r="A104" s="213" t="s">
        <v>186</v>
      </c>
      <c r="F104" s="48"/>
      <c r="G104" s="21">
        <v>35.799999999999997</v>
      </c>
      <c r="H104" s="22"/>
      <c r="I104" s="43"/>
      <c r="J104" s="22"/>
      <c r="K104" s="51"/>
    </row>
    <row r="105" spans="1:11">
      <c r="A105" s="213" t="s">
        <v>188</v>
      </c>
      <c r="F105" s="22"/>
      <c r="G105" s="21">
        <v>30</v>
      </c>
      <c r="H105" s="22"/>
      <c r="I105" s="43"/>
      <c r="J105" s="17"/>
      <c r="K105" s="54"/>
    </row>
    <row r="106" spans="1:11">
      <c r="A106" s="213" t="s">
        <v>191</v>
      </c>
      <c r="F106" s="22"/>
      <c r="G106" s="21">
        <v>54</v>
      </c>
      <c r="H106" s="22"/>
      <c r="I106" s="43"/>
      <c r="J106" s="17"/>
      <c r="K106" s="51"/>
    </row>
    <row r="107" spans="1:11">
      <c r="A107" s="213" t="s">
        <v>193</v>
      </c>
      <c r="F107" s="22"/>
      <c r="G107" s="21">
        <v>18.100000000000001</v>
      </c>
      <c r="H107" s="22"/>
      <c r="I107" s="43"/>
      <c r="J107" s="17"/>
      <c r="K107" s="51"/>
    </row>
    <row r="108" spans="1:11" ht="13.5" thickBot="1">
      <c r="A108" s="8" t="s">
        <v>195</v>
      </c>
      <c r="B108" s="9"/>
      <c r="C108" s="9"/>
      <c r="D108" s="9"/>
      <c r="E108" s="9"/>
      <c r="F108" s="25"/>
      <c r="G108" s="24">
        <v>18.100000000000001</v>
      </c>
      <c r="H108" s="97"/>
      <c r="I108" s="49"/>
      <c r="J108" s="25"/>
      <c r="K108" s="55"/>
    </row>
    <row r="109" spans="1:11">
      <c r="G109" s="2"/>
      <c r="I109" s="28"/>
    </row>
    <row r="110" spans="1:11">
      <c r="A110" t="s">
        <v>386</v>
      </c>
    </row>
    <row r="111" spans="1:11">
      <c r="A111" t="s">
        <v>387</v>
      </c>
    </row>
  </sheetData>
  <mergeCells count="3">
    <mergeCell ref="G7:G8"/>
    <mergeCell ref="I7:I8"/>
    <mergeCell ref="K7:K8"/>
  </mergeCells>
  <hyperlinks>
    <hyperlink ref="I75" r:id="rId1" xr:uid="{00000000-0004-0000-0700-000000000000}"/>
    <hyperlink ref="I61" r:id="rId2" xr:uid="{00000000-0004-0000-0700-000001000000}"/>
    <hyperlink ref="I82" r:id="rId3" xr:uid="{00000000-0004-0000-0700-000002000000}"/>
  </hyperlinks>
  <pageMargins left="0.39370078740157483" right="0.39370078740157483" top="0.39370078740157483" bottom="0.39370078740157483" header="0.19685039370078741" footer="0.19685039370078741"/>
  <pageSetup paperSize="9" scale="56"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19"/>
  <sheetViews>
    <sheetView topLeftCell="A10" zoomScaleNormal="100" workbookViewId="0">
      <selection activeCell="C43" sqref="C43"/>
    </sheetView>
  </sheetViews>
  <sheetFormatPr defaultRowHeight="12.75"/>
  <cols>
    <col min="1" max="1" width="23.42578125" customWidth="1"/>
    <col min="6" max="6" width="1.5703125" customWidth="1"/>
    <col min="7" max="7" width="10.5703125" customWidth="1"/>
    <col min="8" max="8" width="1.5703125" customWidth="1"/>
    <col min="9" max="9" width="40.85546875" bestFit="1" customWidth="1"/>
    <col min="10" max="10" width="1.5703125" customWidth="1"/>
    <col min="11" max="11" width="35.42578125" customWidth="1"/>
  </cols>
  <sheetData>
    <row r="1" spans="1:11">
      <c r="I1" s="28"/>
    </row>
    <row r="2" spans="1:11" ht="18">
      <c r="A2" s="3" t="s">
        <v>204</v>
      </c>
      <c r="G2" s="4"/>
      <c r="I2" s="28"/>
    </row>
    <row r="3" spans="1:11" ht="18">
      <c r="A3" s="3"/>
      <c r="G3" s="4"/>
      <c r="I3" s="28"/>
    </row>
    <row r="4" spans="1:11" ht="15.75">
      <c r="A4" s="5" t="s">
        <v>478</v>
      </c>
      <c r="I4" s="28"/>
    </row>
    <row r="5" spans="1:11">
      <c r="I5" s="28"/>
    </row>
    <row r="6" spans="1:11" ht="13.5" thickBot="1">
      <c r="G6" s="87"/>
      <c r="I6" s="28"/>
    </row>
    <row r="7" spans="1:11">
      <c r="A7" s="26"/>
      <c r="B7" s="7"/>
      <c r="C7" s="7"/>
      <c r="D7" s="7"/>
      <c r="E7" s="7"/>
      <c r="F7" s="13"/>
      <c r="G7" s="262" t="s">
        <v>479</v>
      </c>
      <c r="H7" s="88"/>
      <c r="I7" s="264" t="s">
        <v>206</v>
      </c>
      <c r="J7" s="89"/>
      <c r="K7" s="266" t="s">
        <v>7</v>
      </c>
    </row>
    <row r="8" spans="1:11" ht="13.5" thickBot="1">
      <c r="A8" s="8"/>
      <c r="B8" s="9"/>
      <c r="C8" s="9"/>
      <c r="D8" s="9"/>
      <c r="E8" s="10"/>
      <c r="F8" s="25"/>
      <c r="G8" s="263"/>
      <c r="H8" s="90"/>
      <c r="I8" s="265"/>
      <c r="J8" s="90"/>
      <c r="K8" s="267"/>
    </row>
    <row r="9" spans="1:11">
      <c r="A9" s="6"/>
      <c r="F9" s="40"/>
      <c r="G9" s="41" t="s">
        <v>16</v>
      </c>
      <c r="I9" s="42"/>
      <c r="K9" s="52"/>
    </row>
    <row r="10" spans="1:11">
      <c r="A10" s="14" t="s">
        <v>17</v>
      </c>
      <c r="F10" s="19"/>
      <c r="G10" s="16"/>
      <c r="I10" s="91"/>
      <c r="K10" s="51"/>
    </row>
    <row r="11" spans="1:11">
      <c r="A11" s="6" t="s">
        <v>18</v>
      </c>
      <c r="F11" s="19"/>
      <c r="G11" s="16">
        <v>96.5</v>
      </c>
      <c r="H11" s="92"/>
      <c r="I11" s="93" t="s">
        <v>207</v>
      </c>
      <c r="K11" s="51" t="s">
        <v>208</v>
      </c>
    </row>
    <row r="12" spans="1:11">
      <c r="A12" s="6" t="s">
        <v>20</v>
      </c>
      <c r="F12" s="19"/>
      <c r="G12" s="16">
        <v>4.2</v>
      </c>
      <c r="H12" s="92"/>
      <c r="I12" s="93" t="s">
        <v>209</v>
      </c>
      <c r="K12" s="51" t="s">
        <v>210</v>
      </c>
    </row>
    <row r="13" spans="1:11">
      <c r="A13" s="6" t="s">
        <v>23</v>
      </c>
      <c r="F13" s="19"/>
      <c r="G13" s="16" t="s">
        <v>24</v>
      </c>
      <c r="H13" s="92"/>
      <c r="I13" s="93" t="s">
        <v>211</v>
      </c>
      <c r="K13" s="51" t="s">
        <v>212</v>
      </c>
    </row>
    <row r="14" spans="1:11">
      <c r="A14" s="6" t="s">
        <v>26</v>
      </c>
      <c r="F14" s="19"/>
      <c r="G14" s="16">
        <v>34.299999999999997</v>
      </c>
      <c r="H14" s="92"/>
      <c r="I14" s="93" t="s">
        <v>213</v>
      </c>
      <c r="K14" s="51" t="s">
        <v>214</v>
      </c>
    </row>
    <row r="15" spans="1:11">
      <c r="A15" s="6" t="s">
        <v>29</v>
      </c>
      <c r="F15" s="19"/>
      <c r="G15" s="16">
        <v>809.77</v>
      </c>
      <c r="I15" s="93" t="s">
        <v>215</v>
      </c>
      <c r="K15" s="51" t="s">
        <v>216</v>
      </c>
    </row>
    <row r="16" spans="1:11">
      <c r="A16" s="6" t="s">
        <v>33</v>
      </c>
      <c r="E16" s="94"/>
      <c r="G16" s="16" t="s">
        <v>34</v>
      </c>
      <c r="H16" s="1"/>
      <c r="I16" s="93" t="s">
        <v>217</v>
      </c>
      <c r="K16" s="51" t="s">
        <v>218</v>
      </c>
    </row>
    <row r="17" spans="1:11">
      <c r="A17" s="6" t="s">
        <v>40</v>
      </c>
      <c r="F17" s="19"/>
      <c r="G17" s="16" t="s">
        <v>34</v>
      </c>
      <c r="H17" s="92"/>
      <c r="I17" s="93" t="s">
        <v>219</v>
      </c>
      <c r="K17" s="51"/>
    </row>
    <row r="18" spans="1:11">
      <c r="A18" s="6" t="s">
        <v>43</v>
      </c>
      <c r="F18" s="19"/>
      <c r="G18" s="16">
        <v>109.37</v>
      </c>
      <c r="H18" s="92"/>
      <c r="I18" s="40"/>
      <c r="J18" s="17"/>
      <c r="K18" s="51"/>
    </row>
    <row r="19" spans="1:11">
      <c r="A19" s="6" t="s">
        <v>47</v>
      </c>
      <c r="F19" s="19"/>
      <c r="G19" s="16"/>
      <c r="I19" s="93" t="s">
        <v>220</v>
      </c>
      <c r="K19" s="51"/>
    </row>
    <row r="20" spans="1:11">
      <c r="A20" s="6" t="s">
        <v>48</v>
      </c>
      <c r="F20" s="19"/>
      <c r="G20" s="16" t="s">
        <v>34</v>
      </c>
      <c r="H20" s="56"/>
      <c r="I20" s="43"/>
      <c r="K20" s="51"/>
    </row>
    <row r="21" spans="1:11">
      <c r="A21" s="6" t="s">
        <v>52</v>
      </c>
      <c r="F21" s="19"/>
      <c r="G21" s="16"/>
      <c r="I21" s="43"/>
      <c r="K21" s="51"/>
    </row>
    <row r="22" spans="1:11">
      <c r="A22" s="6" t="s">
        <v>48</v>
      </c>
      <c r="F22" s="19"/>
      <c r="G22" s="16" t="s">
        <v>34</v>
      </c>
      <c r="I22" s="43"/>
      <c r="K22" s="51"/>
    </row>
    <row r="23" spans="1:11">
      <c r="A23" s="6" t="s">
        <v>54</v>
      </c>
      <c r="F23" s="19"/>
      <c r="G23" s="16">
        <v>75</v>
      </c>
      <c r="I23" s="43"/>
      <c r="K23" s="51"/>
    </row>
    <row r="24" spans="1:11">
      <c r="A24" s="6"/>
      <c r="F24" s="19"/>
      <c r="G24" s="16"/>
      <c r="I24" s="43"/>
      <c r="K24" s="51"/>
    </row>
    <row r="25" spans="1:11">
      <c r="A25" s="14" t="s">
        <v>57</v>
      </c>
      <c r="F25" s="19"/>
      <c r="G25" s="16"/>
      <c r="H25" s="92"/>
      <c r="I25" s="93" t="s">
        <v>221</v>
      </c>
      <c r="K25" s="51"/>
    </row>
    <row r="26" spans="1:11">
      <c r="A26" s="6" t="s">
        <v>58</v>
      </c>
      <c r="F26" s="19"/>
      <c r="G26" s="16">
        <v>27.5</v>
      </c>
      <c r="H26" s="92"/>
      <c r="I26" s="93" t="s">
        <v>222</v>
      </c>
      <c r="K26" s="51" t="s">
        <v>223</v>
      </c>
    </row>
    <row r="27" spans="1:11">
      <c r="A27" s="6" t="s">
        <v>60</v>
      </c>
      <c r="F27" s="19"/>
      <c r="G27" s="16">
        <v>3</v>
      </c>
      <c r="H27" s="92"/>
      <c r="I27" s="93" t="s">
        <v>224</v>
      </c>
      <c r="K27" s="51" t="s">
        <v>225</v>
      </c>
    </row>
    <row r="28" spans="1:11">
      <c r="A28" s="6" t="s">
        <v>62</v>
      </c>
      <c r="F28" s="19"/>
      <c r="G28" s="16">
        <v>109.37</v>
      </c>
      <c r="H28" s="92"/>
      <c r="I28" s="93" t="s">
        <v>226</v>
      </c>
      <c r="K28" s="51" t="s">
        <v>227</v>
      </c>
    </row>
    <row r="29" spans="1:11">
      <c r="A29" s="6" t="s">
        <v>65</v>
      </c>
      <c r="F29" s="19"/>
      <c r="G29" s="16">
        <v>19.72</v>
      </c>
      <c r="H29" s="92"/>
      <c r="I29" s="93" t="s">
        <v>228</v>
      </c>
      <c r="K29" s="51"/>
    </row>
    <row r="30" spans="1:11">
      <c r="A30" s="6"/>
      <c r="F30" s="19"/>
      <c r="G30" s="16"/>
      <c r="H30" s="92"/>
      <c r="I30" s="43"/>
      <c r="K30" s="51"/>
    </row>
    <row r="31" spans="1:11">
      <c r="A31" s="14" t="s">
        <v>68</v>
      </c>
      <c r="F31" s="19"/>
      <c r="G31" s="16"/>
      <c r="I31" s="43"/>
      <c r="K31" s="51"/>
    </row>
    <row r="32" spans="1:11">
      <c r="A32" s="6" t="s">
        <v>69</v>
      </c>
      <c r="F32" s="19"/>
      <c r="G32" s="16">
        <v>35.4</v>
      </c>
      <c r="I32" s="43"/>
      <c r="K32" s="51" t="s">
        <v>71</v>
      </c>
    </row>
    <row r="33" spans="1:11">
      <c r="A33" s="213" t="s">
        <v>72</v>
      </c>
      <c r="F33" s="19"/>
      <c r="G33" s="16">
        <v>4.2</v>
      </c>
      <c r="I33" s="43"/>
      <c r="K33" s="51" t="s">
        <v>229</v>
      </c>
    </row>
    <row r="34" spans="1:11">
      <c r="A34" s="213" t="s">
        <v>74</v>
      </c>
      <c r="F34" s="19"/>
      <c r="G34" s="16"/>
      <c r="I34" s="43"/>
      <c r="K34" s="51" t="s">
        <v>230</v>
      </c>
    </row>
    <row r="35" spans="1:11">
      <c r="A35" s="213" t="s">
        <v>75</v>
      </c>
      <c r="F35" s="19"/>
      <c r="G35" s="16" t="s">
        <v>24</v>
      </c>
      <c r="I35" s="43"/>
      <c r="K35" s="51" t="s">
        <v>231</v>
      </c>
    </row>
    <row r="36" spans="1:11">
      <c r="A36" s="213" t="s">
        <v>77</v>
      </c>
      <c r="F36" s="17"/>
      <c r="G36" s="16"/>
      <c r="I36" s="43"/>
      <c r="K36" s="51" t="s">
        <v>232</v>
      </c>
    </row>
    <row r="37" spans="1:11">
      <c r="A37" s="213" t="s">
        <v>75</v>
      </c>
      <c r="F37" s="19"/>
      <c r="G37" s="16" t="s">
        <v>24</v>
      </c>
      <c r="I37" s="43"/>
      <c r="K37" s="51"/>
    </row>
    <row r="38" spans="1:11">
      <c r="A38" s="213"/>
      <c r="F38" s="17"/>
      <c r="G38" s="16"/>
      <c r="I38" s="43"/>
      <c r="K38" s="51"/>
    </row>
    <row r="39" spans="1:11">
      <c r="A39" s="213" t="s">
        <v>78</v>
      </c>
      <c r="F39" s="19"/>
      <c r="G39" s="16">
        <v>138.9</v>
      </c>
      <c r="H39" s="92"/>
      <c r="I39" s="43"/>
      <c r="K39" s="51" t="s">
        <v>233</v>
      </c>
    </row>
    <row r="40" spans="1:11">
      <c r="A40" s="213" t="s">
        <v>80</v>
      </c>
      <c r="F40" s="19"/>
      <c r="G40" s="16">
        <v>138.9</v>
      </c>
      <c r="H40" s="92"/>
      <c r="I40" s="43"/>
      <c r="K40" s="51" t="s">
        <v>234</v>
      </c>
    </row>
    <row r="41" spans="1:11">
      <c r="A41" s="213" t="s">
        <v>82</v>
      </c>
      <c r="F41" s="19"/>
      <c r="G41" s="16" t="s">
        <v>24</v>
      </c>
      <c r="I41" s="43"/>
      <c r="K41" s="51" t="s">
        <v>235</v>
      </c>
    </row>
    <row r="42" spans="1:11">
      <c r="A42" s="213" t="s">
        <v>83</v>
      </c>
      <c r="F42" s="19"/>
      <c r="G42" s="16"/>
      <c r="I42" s="43"/>
      <c r="K42" s="51" t="s">
        <v>236</v>
      </c>
    </row>
    <row r="43" spans="1:11">
      <c r="A43" s="213" t="s">
        <v>84</v>
      </c>
      <c r="F43" s="19"/>
      <c r="G43" s="16">
        <v>55.1</v>
      </c>
      <c r="I43" s="43"/>
      <c r="K43" s="51" t="s">
        <v>237</v>
      </c>
    </row>
    <row r="44" spans="1:11">
      <c r="A44" s="213" t="s">
        <v>86</v>
      </c>
      <c r="F44" s="19"/>
      <c r="G44" s="16">
        <v>102.6</v>
      </c>
      <c r="I44" s="43"/>
      <c r="K44" s="51" t="s">
        <v>238</v>
      </c>
    </row>
    <row r="45" spans="1:11">
      <c r="A45" s="213" t="s">
        <v>90</v>
      </c>
      <c r="F45" s="19"/>
      <c r="G45" s="16">
        <v>34.299999999999997</v>
      </c>
      <c r="I45" s="43"/>
      <c r="K45" s="51" t="s">
        <v>239</v>
      </c>
    </row>
    <row r="46" spans="1:11">
      <c r="A46" s="213"/>
      <c r="F46" s="19"/>
      <c r="G46" s="16"/>
      <c r="I46" s="43"/>
      <c r="K46" s="51"/>
    </row>
    <row r="47" spans="1:11">
      <c r="A47" s="14" t="s">
        <v>92</v>
      </c>
      <c r="F47" s="19"/>
      <c r="G47" s="16"/>
      <c r="I47" s="43"/>
      <c r="K47" s="51"/>
    </row>
    <row r="48" spans="1:11">
      <c r="A48" s="213" t="s">
        <v>93</v>
      </c>
      <c r="F48" s="18"/>
      <c r="G48" s="16" t="s">
        <v>94</v>
      </c>
      <c r="H48" s="1"/>
      <c r="I48" s="43"/>
      <c r="K48" s="51"/>
    </row>
    <row r="49" spans="1:11">
      <c r="A49" s="213" t="s">
        <v>96</v>
      </c>
      <c r="F49" s="19"/>
      <c r="G49" s="16">
        <v>32.1</v>
      </c>
      <c r="H49" s="92"/>
      <c r="I49" s="43"/>
      <c r="K49" s="51"/>
    </row>
    <row r="50" spans="1:11">
      <c r="A50" s="213" t="s">
        <v>100</v>
      </c>
      <c r="F50" s="19"/>
      <c r="G50" s="16">
        <v>77.400000000000006</v>
      </c>
      <c r="H50" s="1"/>
      <c r="I50" s="43"/>
      <c r="K50" s="51"/>
    </row>
    <row r="51" spans="1:11">
      <c r="A51" s="213" t="s">
        <v>103</v>
      </c>
      <c r="F51" s="19"/>
      <c r="G51" s="16" t="s">
        <v>24</v>
      </c>
      <c r="H51" s="56"/>
      <c r="I51" s="43"/>
      <c r="K51" s="51"/>
    </row>
    <row r="52" spans="1:11">
      <c r="A52" s="213"/>
      <c r="F52" s="19"/>
      <c r="G52" s="16"/>
      <c r="H52" s="56"/>
      <c r="I52" s="43"/>
      <c r="K52" s="51"/>
    </row>
    <row r="53" spans="1:11">
      <c r="A53" s="14" t="s">
        <v>105</v>
      </c>
      <c r="F53" s="19"/>
      <c r="G53" s="16"/>
      <c r="H53" s="56"/>
      <c r="I53" s="43"/>
      <c r="K53" s="51"/>
    </row>
    <row r="54" spans="1:11">
      <c r="A54" s="213" t="s">
        <v>106</v>
      </c>
      <c r="F54" s="19"/>
      <c r="G54" s="16">
        <v>109.37</v>
      </c>
      <c r="H54" s="56"/>
      <c r="I54" s="43"/>
      <c r="K54" s="51"/>
    </row>
    <row r="55" spans="1:11">
      <c r="A55" s="213"/>
      <c r="F55" s="19"/>
      <c r="G55" s="16"/>
      <c r="H55" s="56"/>
      <c r="I55" s="43"/>
      <c r="K55" s="51"/>
    </row>
    <row r="56" spans="1:11">
      <c r="A56" s="14" t="s">
        <v>108</v>
      </c>
      <c r="F56" s="17"/>
      <c r="G56" s="16"/>
      <c r="I56" s="93" t="s">
        <v>320</v>
      </c>
      <c r="K56" s="51"/>
    </row>
    <row r="57" spans="1:11">
      <c r="A57" s="213" t="s">
        <v>109</v>
      </c>
      <c r="F57" s="19"/>
      <c r="G57" s="16">
        <v>77.7</v>
      </c>
      <c r="I57" s="93" t="s">
        <v>222</v>
      </c>
      <c r="K57" s="51" t="s">
        <v>321</v>
      </c>
    </row>
    <row r="58" spans="1:11">
      <c r="A58" s="213" t="s">
        <v>111</v>
      </c>
      <c r="F58" s="19"/>
      <c r="G58" s="16">
        <v>38.799999999999997</v>
      </c>
      <c r="H58" s="17"/>
      <c r="I58" s="93" t="s">
        <v>224</v>
      </c>
      <c r="J58" s="17"/>
      <c r="K58" s="51" t="s">
        <v>322</v>
      </c>
    </row>
    <row r="59" spans="1:11">
      <c r="A59" s="6"/>
      <c r="F59" s="19"/>
      <c r="G59" s="16"/>
      <c r="I59" s="93" t="s">
        <v>226</v>
      </c>
      <c r="K59" s="51" t="s">
        <v>323</v>
      </c>
    </row>
    <row r="60" spans="1:11">
      <c r="A60" s="6"/>
      <c r="F60" s="19"/>
      <c r="G60" s="16"/>
      <c r="I60" s="93" t="s">
        <v>228</v>
      </c>
      <c r="K60" s="51"/>
    </row>
    <row r="61" spans="1:11">
      <c r="A61" s="14" t="s">
        <v>113</v>
      </c>
      <c r="F61" s="19"/>
      <c r="G61" s="16"/>
      <c r="I61" s="17"/>
      <c r="K61" s="51"/>
    </row>
    <row r="62" spans="1:11">
      <c r="A62" s="6" t="s">
        <v>114</v>
      </c>
      <c r="F62" s="19"/>
      <c r="G62" s="16">
        <v>88</v>
      </c>
      <c r="I62" s="93" t="s">
        <v>242</v>
      </c>
      <c r="J62" s="22"/>
      <c r="K62" s="51"/>
    </row>
    <row r="63" spans="1:11">
      <c r="A63" s="6" t="s">
        <v>118</v>
      </c>
      <c r="F63" s="19"/>
      <c r="G63" s="16">
        <v>62</v>
      </c>
      <c r="I63" s="93" t="s">
        <v>243</v>
      </c>
      <c r="K63" s="51"/>
    </row>
    <row r="64" spans="1:11">
      <c r="A64" s="6" t="s">
        <v>121</v>
      </c>
      <c r="F64" s="19"/>
      <c r="G64" s="16">
        <v>4</v>
      </c>
      <c r="I64" s="93" t="s">
        <v>244</v>
      </c>
      <c r="K64" s="51"/>
    </row>
    <row r="65" spans="1:15">
      <c r="A65" s="6" t="s">
        <v>124</v>
      </c>
      <c r="F65" s="19"/>
      <c r="G65" s="16">
        <v>79.5</v>
      </c>
      <c r="I65" s="93" t="s">
        <v>245</v>
      </c>
      <c r="K65" s="51"/>
    </row>
    <row r="66" spans="1:15">
      <c r="A66" s="6" t="s">
        <v>126</v>
      </c>
      <c r="F66" s="19"/>
      <c r="G66" s="16">
        <v>49</v>
      </c>
      <c r="I66" s="93" t="s">
        <v>219</v>
      </c>
      <c r="K66" s="51"/>
    </row>
    <row r="67" spans="1:15">
      <c r="A67" s="6" t="s">
        <v>127</v>
      </c>
      <c r="F67" s="19"/>
      <c r="G67" s="16">
        <v>4</v>
      </c>
      <c r="I67" s="93"/>
      <c r="J67" s="22"/>
      <c r="K67" s="51"/>
    </row>
    <row r="68" spans="1:15">
      <c r="A68" s="6" t="s">
        <v>359</v>
      </c>
      <c r="F68" s="19"/>
      <c r="G68" s="16">
        <v>90</v>
      </c>
      <c r="I68" s="93" t="s">
        <v>246</v>
      </c>
      <c r="K68" s="51"/>
    </row>
    <row r="69" spans="1:15">
      <c r="A69" s="6" t="s">
        <v>360</v>
      </c>
      <c r="F69" s="19"/>
      <c r="G69" s="16">
        <v>65</v>
      </c>
      <c r="I69" s="93"/>
      <c r="K69" s="51"/>
    </row>
    <row r="70" spans="1:15">
      <c r="A70" s="6" t="s">
        <v>130</v>
      </c>
      <c r="F70" s="19"/>
      <c r="G70" s="16">
        <v>84</v>
      </c>
      <c r="I70" s="96" t="s">
        <v>247</v>
      </c>
      <c r="K70" s="51"/>
    </row>
    <row r="71" spans="1:15">
      <c r="A71" s="6" t="s">
        <v>131</v>
      </c>
      <c r="F71" s="19"/>
      <c r="G71" s="16">
        <v>200</v>
      </c>
      <c r="I71" s="17"/>
      <c r="K71" s="51"/>
    </row>
    <row r="72" spans="1:15">
      <c r="A72" s="6" t="s">
        <v>248</v>
      </c>
      <c r="F72" s="19"/>
      <c r="G72" s="16">
        <v>200</v>
      </c>
      <c r="I72" s="43"/>
      <c r="K72" s="51"/>
    </row>
    <row r="73" spans="1:15">
      <c r="A73" s="6" t="s">
        <v>133</v>
      </c>
      <c r="F73" s="19"/>
      <c r="G73" s="16">
        <v>200</v>
      </c>
      <c r="I73" s="43"/>
      <c r="K73" s="51"/>
    </row>
    <row r="74" spans="1:15">
      <c r="A74" s="6" t="s">
        <v>480</v>
      </c>
      <c r="F74" s="19"/>
      <c r="G74" s="16">
        <v>34</v>
      </c>
      <c r="I74" s="43"/>
      <c r="K74" s="51"/>
    </row>
    <row r="75" spans="1:15">
      <c r="A75" s="6" t="s">
        <v>249</v>
      </c>
      <c r="F75" s="19"/>
      <c r="G75" s="16">
        <v>12.25</v>
      </c>
      <c r="I75" s="93" t="s">
        <v>250</v>
      </c>
      <c r="K75" s="51"/>
    </row>
    <row r="76" spans="1:15">
      <c r="A76" s="6"/>
      <c r="F76" s="19"/>
      <c r="G76" s="16"/>
      <c r="I76" s="43"/>
      <c r="K76" s="51"/>
    </row>
    <row r="77" spans="1:15">
      <c r="A77" s="14" t="s">
        <v>138</v>
      </c>
      <c r="F77" s="17"/>
      <c r="G77" s="16"/>
      <c r="I77" s="43"/>
      <c r="K77" s="51"/>
    </row>
    <row r="78" spans="1:15">
      <c r="A78" s="6" t="s">
        <v>139</v>
      </c>
      <c r="F78" s="19"/>
      <c r="G78" s="16">
        <v>65.8</v>
      </c>
      <c r="I78" s="93" t="s">
        <v>251</v>
      </c>
      <c r="K78" s="210" t="s">
        <v>481</v>
      </c>
      <c r="M78" s="56"/>
      <c r="O78" s="56"/>
    </row>
    <row r="79" spans="1:15">
      <c r="A79" s="6" t="s">
        <v>142</v>
      </c>
      <c r="F79" s="19"/>
      <c r="G79" s="16">
        <v>77.05</v>
      </c>
      <c r="I79" s="93" t="s">
        <v>222</v>
      </c>
      <c r="K79" s="210" t="s">
        <v>482</v>
      </c>
      <c r="M79" s="56"/>
      <c r="O79" s="56"/>
    </row>
    <row r="80" spans="1:15">
      <c r="A80" s="6" t="s">
        <v>143</v>
      </c>
      <c r="F80" s="19"/>
      <c r="G80" s="16">
        <v>70.7</v>
      </c>
      <c r="I80" s="93" t="s">
        <v>224</v>
      </c>
      <c r="K80" s="51"/>
      <c r="M80" s="56"/>
      <c r="O80" s="56"/>
    </row>
    <row r="81" spans="1:15">
      <c r="A81" s="6" t="s">
        <v>144</v>
      </c>
      <c r="F81" s="19"/>
      <c r="G81" s="16">
        <v>76.540000000000006</v>
      </c>
      <c r="I81" s="93" t="s">
        <v>252</v>
      </c>
      <c r="K81" s="51"/>
      <c r="M81" s="56"/>
      <c r="O81" s="56"/>
    </row>
    <row r="82" spans="1:15">
      <c r="A82" s="6" t="s">
        <v>145</v>
      </c>
      <c r="F82" s="19"/>
      <c r="G82" s="16">
        <v>93.92</v>
      </c>
      <c r="H82" s="56"/>
      <c r="I82" s="93" t="s">
        <v>228</v>
      </c>
      <c r="K82" s="51"/>
      <c r="M82" s="56"/>
      <c r="O82" s="56"/>
    </row>
    <row r="83" spans="1:15">
      <c r="A83" s="6" t="s">
        <v>146</v>
      </c>
      <c r="F83" s="19"/>
      <c r="G83" s="16">
        <v>112.17</v>
      </c>
      <c r="I83" s="93"/>
      <c r="K83" s="51"/>
      <c r="M83" s="56"/>
      <c r="O83" s="56"/>
    </row>
    <row r="84" spans="1:15">
      <c r="A84" s="6" t="s">
        <v>147</v>
      </c>
      <c r="F84" s="19"/>
      <c r="G84" s="16">
        <v>36.68</v>
      </c>
      <c r="I84" s="95" t="s">
        <v>253</v>
      </c>
      <c r="K84" s="51"/>
    </row>
    <row r="85" spans="1:15">
      <c r="A85" s="6" t="s">
        <v>149</v>
      </c>
      <c r="F85" s="19"/>
      <c r="G85" s="16">
        <v>25.02</v>
      </c>
      <c r="I85" s="43"/>
      <c r="K85" s="51"/>
      <c r="M85" s="56"/>
    </row>
    <row r="86" spans="1:15">
      <c r="A86" s="213" t="s">
        <v>150</v>
      </c>
      <c r="F86" s="19"/>
      <c r="G86" s="16">
        <v>37.15</v>
      </c>
      <c r="I86" s="43"/>
      <c r="K86" s="51"/>
      <c r="M86" s="56"/>
    </row>
    <row r="87" spans="1:15">
      <c r="A87" s="213" t="s">
        <v>254</v>
      </c>
      <c r="F87" s="19"/>
      <c r="G87" s="16">
        <v>45.23</v>
      </c>
      <c r="I87" s="43"/>
      <c r="K87" s="51"/>
      <c r="M87" s="56"/>
    </row>
    <row r="88" spans="1:15">
      <c r="A88" s="6"/>
      <c r="F88" s="17"/>
      <c r="G88" s="16"/>
      <c r="I88" s="43"/>
      <c r="K88" s="51"/>
    </row>
    <row r="89" spans="1:15">
      <c r="A89" s="14" t="s">
        <v>152</v>
      </c>
      <c r="F89" s="19"/>
      <c r="G89" s="16"/>
      <c r="I89" s="43"/>
      <c r="K89" s="51"/>
    </row>
    <row r="90" spans="1:15">
      <c r="A90" s="213" t="s">
        <v>153</v>
      </c>
      <c r="F90" s="19"/>
      <c r="G90" s="16">
        <v>10</v>
      </c>
      <c r="I90" s="224" t="s">
        <v>483</v>
      </c>
      <c r="K90" s="51" t="s">
        <v>256</v>
      </c>
    </row>
    <row r="91" spans="1:15">
      <c r="A91" s="213" t="s">
        <v>155</v>
      </c>
      <c r="F91" s="19"/>
      <c r="G91" s="16">
        <v>87.4</v>
      </c>
      <c r="I91" s="93" t="s">
        <v>222</v>
      </c>
      <c r="K91" s="51"/>
    </row>
    <row r="92" spans="1:15">
      <c r="A92" s="213" t="s">
        <v>157</v>
      </c>
      <c r="F92" s="19"/>
      <c r="G92" s="16">
        <v>29.2</v>
      </c>
      <c r="I92" s="95" t="s">
        <v>257</v>
      </c>
      <c r="K92" s="51"/>
    </row>
    <row r="93" spans="1:15">
      <c r="A93" s="213"/>
      <c r="F93" s="19"/>
      <c r="G93" s="16"/>
      <c r="I93" s="93"/>
      <c r="K93" s="51"/>
    </row>
    <row r="94" spans="1:15">
      <c r="A94" s="14" t="s">
        <v>160</v>
      </c>
      <c r="F94" s="19"/>
      <c r="G94" s="16"/>
      <c r="I94" s="93"/>
      <c r="K94" s="51"/>
    </row>
    <row r="95" spans="1:15">
      <c r="A95" s="213" t="s">
        <v>161</v>
      </c>
      <c r="F95" s="19"/>
      <c r="G95" s="16">
        <v>40</v>
      </c>
      <c r="I95" s="93" t="s">
        <v>259</v>
      </c>
      <c r="K95" s="51" t="s">
        <v>477</v>
      </c>
    </row>
    <row r="96" spans="1:15">
      <c r="A96" s="213" t="s">
        <v>404</v>
      </c>
      <c r="F96" s="19"/>
      <c r="G96" s="16">
        <v>110</v>
      </c>
      <c r="I96" s="93" t="s">
        <v>222</v>
      </c>
      <c r="K96" s="51"/>
    </row>
    <row r="97" spans="1:11">
      <c r="A97" s="213" t="s">
        <v>405</v>
      </c>
      <c r="F97" s="19"/>
      <c r="G97" s="16">
        <v>120</v>
      </c>
      <c r="I97" s="93" t="s">
        <v>243</v>
      </c>
      <c r="K97" s="51"/>
    </row>
    <row r="98" spans="1:11">
      <c r="A98" s="213" t="s">
        <v>164</v>
      </c>
      <c r="F98" s="19"/>
      <c r="G98" s="16">
        <v>160</v>
      </c>
      <c r="I98" s="93" t="s">
        <v>263</v>
      </c>
      <c r="K98" s="51"/>
    </row>
    <row r="99" spans="1:11">
      <c r="A99" s="213" t="s">
        <v>406</v>
      </c>
      <c r="F99" s="19"/>
      <c r="G99" s="16">
        <v>30</v>
      </c>
      <c r="I99" s="93" t="s">
        <v>264</v>
      </c>
      <c r="K99" s="51"/>
    </row>
    <row r="100" spans="1:11">
      <c r="A100" s="213"/>
      <c r="F100" s="19"/>
      <c r="G100" s="16"/>
      <c r="I100" s="93" t="s">
        <v>219</v>
      </c>
      <c r="K100" s="51"/>
    </row>
    <row r="101" spans="1:11">
      <c r="A101" s="14" t="s">
        <v>408</v>
      </c>
      <c r="F101" s="19"/>
      <c r="G101" s="16"/>
      <c r="I101" s="93"/>
      <c r="K101" s="51"/>
    </row>
    <row r="102" spans="1:11">
      <c r="A102" s="213" t="s">
        <v>265</v>
      </c>
      <c r="F102" s="19"/>
      <c r="G102" s="16">
        <v>43.49</v>
      </c>
      <c r="I102" s="93"/>
      <c r="K102" s="51" t="s">
        <v>266</v>
      </c>
    </row>
    <row r="103" spans="1:11">
      <c r="A103" s="213" t="s">
        <v>267</v>
      </c>
      <c r="F103" s="19"/>
      <c r="G103" s="16">
        <v>43.49</v>
      </c>
      <c r="I103" s="93"/>
      <c r="K103" s="51" t="s">
        <v>268</v>
      </c>
    </row>
    <row r="104" spans="1:11">
      <c r="A104" s="213" t="s">
        <v>409</v>
      </c>
      <c r="F104" s="19"/>
      <c r="G104" s="16">
        <v>65.23</v>
      </c>
      <c r="I104" s="93"/>
      <c r="K104" s="51"/>
    </row>
    <row r="105" spans="1:11">
      <c r="A105" s="213" t="s">
        <v>269</v>
      </c>
      <c r="F105" s="19"/>
      <c r="G105" s="16">
        <v>52.55</v>
      </c>
      <c r="I105" s="93"/>
      <c r="K105" s="51"/>
    </row>
    <row r="106" spans="1:11">
      <c r="A106" s="213" t="s">
        <v>270</v>
      </c>
      <c r="F106" s="19"/>
      <c r="G106" s="16">
        <v>78.819999999999993</v>
      </c>
      <c r="I106" s="93"/>
      <c r="K106" s="51"/>
    </row>
    <row r="107" spans="1:11">
      <c r="A107" s="213" t="s">
        <v>271</v>
      </c>
      <c r="F107" s="19"/>
      <c r="G107" s="16">
        <v>105.1</v>
      </c>
      <c r="I107" s="93"/>
      <c r="K107" s="51"/>
    </row>
    <row r="108" spans="1:11">
      <c r="A108" s="213"/>
      <c r="F108" s="19"/>
      <c r="G108" s="16"/>
      <c r="I108" s="93"/>
      <c r="K108" s="51"/>
    </row>
    <row r="109" spans="1:11">
      <c r="A109" s="14" t="s">
        <v>177</v>
      </c>
      <c r="F109" s="19"/>
      <c r="G109" s="16"/>
      <c r="I109" s="43"/>
      <c r="K109" s="51"/>
    </row>
    <row r="110" spans="1:11">
      <c r="A110" s="213" t="s">
        <v>178</v>
      </c>
      <c r="F110" s="19"/>
      <c r="G110" s="16">
        <v>87.5</v>
      </c>
      <c r="I110" s="43"/>
      <c r="K110" s="51"/>
    </row>
    <row r="111" spans="1:11">
      <c r="A111" s="213" t="s">
        <v>180</v>
      </c>
      <c r="F111" s="19"/>
      <c r="G111" s="16">
        <v>34.9</v>
      </c>
      <c r="I111" s="43"/>
      <c r="K111" s="51"/>
    </row>
    <row r="112" spans="1:11">
      <c r="A112" s="213" t="s">
        <v>182</v>
      </c>
      <c r="F112" s="19"/>
      <c r="G112" s="16">
        <v>34.9</v>
      </c>
      <c r="I112" s="43"/>
      <c r="K112" s="51"/>
    </row>
    <row r="113" spans="1:11">
      <c r="A113" s="213" t="s">
        <v>184</v>
      </c>
      <c r="F113" s="19"/>
      <c r="G113" s="16">
        <v>35.6</v>
      </c>
      <c r="I113" s="43"/>
      <c r="K113" s="51"/>
    </row>
    <row r="114" spans="1:11">
      <c r="A114" s="213" t="s">
        <v>186</v>
      </c>
      <c r="F114" s="48"/>
      <c r="G114" s="21">
        <v>34.9</v>
      </c>
      <c r="H114" s="22"/>
      <c r="I114" s="43"/>
      <c r="J114" s="22"/>
      <c r="K114" s="51"/>
    </row>
    <row r="115" spans="1:11">
      <c r="A115" s="213" t="s">
        <v>188</v>
      </c>
      <c r="F115" s="22"/>
      <c r="G115" s="21">
        <v>30</v>
      </c>
      <c r="H115" s="22"/>
      <c r="I115" s="43"/>
      <c r="J115" s="17"/>
      <c r="K115" s="54"/>
    </row>
    <row r="116" spans="1:11">
      <c r="A116" s="213" t="s">
        <v>191</v>
      </c>
      <c r="F116" s="22"/>
      <c r="G116" s="21">
        <v>52.6</v>
      </c>
      <c r="H116" s="22"/>
      <c r="I116" s="43"/>
      <c r="J116" s="17"/>
      <c r="K116" s="51"/>
    </row>
    <row r="117" spans="1:11">
      <c r="A117" s="213" t="s">
        <v>193</v>
      </c>
      <c r="F117" s="22"/>
      <c r="G117" s="21">
        <v>17.600000000000001</v>
      </c>
      <c r="H117" s="22"/>
      <c r="I117" s="43"/>
      <c r="J117" s="17"/>
      <c r="K117" s="51"/>
    </row>
    <row r="118" spans="1:11" ht="13.5" thickBot="1">
      <c r="A118" s="8" t="s">
        <v>195</v>
      </c>
      <c r="B118" s="9"/>
      <c r="C118" s="9"/>
      <c r="D118" s="9"/>
      <c r="E118" s="9"/>
      <c r="F118" s="25"/>
      <c r="G118" s="24">
        <v>17.600000000000001</v>
      </c>
      <c r="H118" s="97"/>
      <c r="I118" s="49"/>
      <c r="J118" s="25"/>
      <c r="K118" s="55"/>
    </row>
    <row r="119" spans="1:11">
      <c r="G119" s="2"/>
      <c r="I119" s="28"/>
    </row>
  </sheetData>
  <mergeCells count="3">
    <mergeCell ref="G7:G8"/>
    <mergeCell ref="I7:I8"/>
    <mergeCell ref="K7:K8"/>
  </mergeCells>
  <hyperlinks>
    <hyperlink ref="I84" r:id="rId1" xr:uid="{00000000-0004-0000-0800-000000000000}"/>
    <hyperlink ref="I70" r:id="rId2" xr:uid="{00000000-0004-0000-0800-000001000000}"/>
    <hyperlink ref="I92" r:id="rId3" xr:uid="{00000000-0004-0000-0800-000002000000}"/>
  </hyperlinks>
  <printOptions horizontalCentered="1"/>
  <pageMargins left="0.39370078740157483" right="0.39370078740157483" top="0.39370078740157483" bottom="0.39370078740157483" header="0.11811023622047245" footer="0.11811023622047245"/>
  <pageSetup paperSize="9" scale="53"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b182db64-3355-4ef1-87c8-b23da5533bb4">Fees and Charges</category>
    <Comments xmlns="b182db64-3355-4ef1-87c8-b23da5533bb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C40EFF86B358489776DB42F5466B9A" ma:contentTypeVersion="5" ma:contentTypeDescription="Create a new document." ma:contentTypeScope="" ma:versionID="fddaec6da06cd1a5c22ea3f7450ac434">
  <xsd:schema xmlns:xsd="http://www.w3.org/2001/XMLSchema" xmlns:xs="http://www.w3.org/2001/XMLSchema" xmlns:p="http://schemas.microsoft.com/office/2006/metadata/properties" xmlns:ns2="b182db64-3355-4ef1-87c8-b23da5533bb4" targetNamespace="http://schemas.microsoft.com/office/2006/metadata/properties" ma:root="true" ma:fieldsID="f4b7e039c0fa8323c26521e2fcb88288" ns2:_="">
    <xsd:import namespace="b182db64-3355-4ef1-87c8-b23da5533b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ategory"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82db64-3355-4ef1-87c8-b23da5533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ategory" ma:index="11" nillable="true" ma:displayName="~" ma:format="Dropdown" ma:internalName="category">
      <xsd:simpleType>
        <xsd:restriction base="dms:Choice">
          <xsd:enumeration value="Overtime &amp; Expenses"/>
          <xsd:enumeration value="Agresso"/>
          <xsd:enumeration value="Cash and Bank"/>
          <xsd:enumeration value="Court Compensation"/>
          <xsd:enumeration value="Payroll &amp; Pensions"/>
          <xsd:enumeration value="Overtime &amp; Expenses"/>
          <xsd:enumeration value="Insurance"/>
          <xsd:enumeration value="Financial Procedures"/>
          <xsd:enumeration value="Barclaycard"/>
          <xsd:enumeration value="Fees and Charges"/>
          <xsd:enumeration value="Policy and Guidance"/>
          <xsd:enumeration value="Corporate Gov Framework"/>
          <xsd:enumeration value="Pension Remedy"/>
          <xsd:enumeration value="Finance Organisational Charts"/>
          <xsd:enumeration value="Expenses Manual"/>
          <xsd:enumeration value="Ready Reckoner"/>
          <xsd:enumeration value="Contacts"/>
          <xsd:enumeration value="Forms"/>
        </xsd:restriction>
      </xsd:simpleType>
    </xsd:element>
    <xsd:element name="Comments" ma:index="12" nillable="true" ma:displayName="Comments" ma:format="Dropdown"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B7A278-115E-4207-B2FE-D72338A67FE3}"/>
</file>

<file path=customXml/itemProps2.xml><?xml version="1.0" encoding="utf-8"?>
<ds:datastoreItem xmlns:ds="http://schemas.openxmlformats.org/officeDocument/2006/customXml" ds:itemID="{E738F472-B9A3-4821-8575-65A4F3B4F032}"/>
</file>

<file path=customXml/itemProps3.xml><?xml version="1.0" encoding="utf-8"?>
<ds:datastoreItem xmlns:ds="http://schemas.openxmlformats.org/officeDocument/2006/customXml" ds:itemID="{4CB96583-EE65-4BDC-A1A6-370707F2997F}"/>
</file>

<file path=docProps/app.xml><?xml version="1.0" encoding="utf-8"?>
<Properties xmlns="http://schemas.openxmlformats.org/officeDocument/2006/extended-properties" xmlns:vt="http://schemas.openxmlformats.org/officeDocument/2006/docPropsVTypes">
  <Application>Microsoft Excel Online</Application>
  <Manager/>
  <Company>Leicestershire Constabulary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7753</dc:creator>
  <cp:keywords/>
  <dc:description/>
  <cp:lastModifiedBy/>
  <cp:revision/>
  <dcterms:created xsi:type="dcterms:W3CDTF">2010-05-17T12:40:03Z</dcterms:created>
  <dcterms:modified xsi:type="dcterms:W3CDTF">2026-01-20T09:59:25Z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ff228e-d67e-4e3c-8add-5ac11aebedac_Enabled">
    <vt:lpwstr>True</vt:lpwstr>
  </property>
  <property fmtid="{D5CDD505-2E9C-101B-9397-08002B2CF9AE}" pid="3" name="MSIP_Label_86ff228e-d67e-4e3c-8add-5ac11aebedac_SiteId">
    <vt:lpwstr>6b0ff425-e5e2-4239-bd8b-91ba02b7940a</vt:lpwstr>
  </property>
  <property fmtid="{D5CDD505-2E9C-101B-9397-08002B2CF9AE}" pid="4" name="MSIP_Label_86ff228e-d67e-4e3c-8add-5ac11aebedac_Owner">
    <vt:lpwstr>danielle.martin@leics.police.uk</vt:lpwstr>
  </property>
  <property fmtid="{D5CDD505-2E9C-101B-9397-08002B2CF9AE}" pid="5" name="MSIP_Label_86ff228e-d67e-4e3c-8add-5ac11aebedac_SetDate">
    <vt:lpwstr>2021-04-06T10:23:54.0634466Z</vt:lpwstr>
  </property>
  <property fmtid="{D5CDD505-2E9C-101B-9397-08002B2CF9AE}" pid="6" name="MSIP_Label_86ff228e-d67e-4e3c-8add-5ac11aebedac_Name">
    <vt:lpwstr>OFFICIAL</vt:lpwstr>
  </property>
  <property fmtid="{D5CDD505-2E9C-101B-9397-08002B2CF9AE}" pid="7" name="MSIP_Label_86ff228e-d67e-4e3c-8add-5ac11aebedac_Application">
    <vt:lpwstr>Microsoft Azure Information Protection</vt:lpwstr>
  </property>
  <property fmtid="{D5CDD505-2E9C-101B-9397-08002B2CF9AE}" pid="8" name="MSIP_Label_86ff228e-d67e-4e3c-8add-5ac11aebedac_Extended_MSFT_Method">
    <vt:lpwstr>Automatic</vt:lpwstr>
  </property>
  <property fmtid="{D5CDD505-2E9C-101B-9397-08002B2CF9AE}" pid="9" name="Sensitivity">
    <vt:lpwstr>OFFICIAL</vt:lpwstr>
  </property>
  <property fmtid="{D5CDD505-2E9C-101B-9397-08002B2CF9AE}" pid="10" name="ContentTypeId">
    <vt:lpwstr>0x0101006EC40EFF86B358489776DB42F5466B9A</vt:lpwstr>
  </property>
</Properties>
</file>